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5600" windowHeight="16060" firstSheet="6" activeTab="12"/>
  </bookViews>
  <sheets>
    <sheet name="Rankings" sheetId="15" r:id="rId1"/>
    <sheet name="IndicadoresMpales" sheetId="11" r:id="rId2"/>
    <sheet name="ComparativoComp" sheetId="12" r:id="rId3"/>
    <sheet name="base porcentajes" sheetId="1" r:id="rId4"/>
    <sheet name="variables" sheetId="2" r:id="rId5"/>
    <sheet name="Correlacion" sheetId="3" r:id="rId6"/>
    <sheet name="ultimos ajustes" sheetId="5" r:id="rId7"/>
    <sheet name="Indicadores" sheetId="6" r:id="rId8"/>
    <sheet name="rotacion" sheetId="13" r:id="rId9"/>
    <sheet name="Varianzaexplicada" sheetId="16" r:id="rId10"/>
    <sheet name="comunalidades" sheetId="14" r:id="rId11"/>
    <sheet name="Sector municipios" sheetId="7" r:id="rId12"/>
    <sheet name="INDICE por sector" sheetId="8" r:id="rId13"/>
    <sheet name="INDICE promedios" sheetId="9" r:id="rId14"/>
    <sheet name="Análisis DOFA por sector" sheetId="10" r:id="rId15"/>
  </sheets>
  <definedNames>
    <definedName name="_xlnm._FilterDatabase" localSheetId="13" hidden="1">'INDICE promedios'!$A$1:$AP$34</definedName>
    <definedName name="_xlnm._FilterDatabase" localSheetId="6" hidden="1">'ultimos ajustes'!$A$1:$BE$126</definedName>
    <definedName name="_xlnm._FilterDatabase" localSheetId="4" hidden="1">variables!$A$6:$J$132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0" i="13" l="1"/>
  <c r="Q40" i="13"/>
  <c r="R40" i="13"/>
  <c r="S40" i="13"/>
  <c r="T40" i="13"/>
  <c r="U40" i="13"/>
  <c r="V40" i="13"/>
  <c r="W40" i="13"/>
  <c r="X40" i="13"/>
  <c r="Y40" i="13"/>
  <c r="Z40" i="13"/>
  <c r="AA40" i="13"/>
  <c r="AB40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M9" i="8"/>
  <c r="AM13" i="8"/>
  <c r="AM16" i="8"/>
  <c r="AM22" i="8"/>
  <c r="AM25" i="8"/>
  <c r="AM28" i="8"/>
  <c r="AM47" i="8"/>
  <c r="AM59" i="8"/>
  <c r="AM65" i="8"/>
  <c r="AM82" i="8"/>
  <c r="AM53" i="8"/>
  <c r="AM89" i="8"/>
  <c r="AM92" i="8"/>
  <c r="AM95" i="8"/>
  <c r="AM98" i="8"/>
  <c r="AM110" i="8"/>
  <c r="AM119" i="8"/>
  <c r="AM125" i="8"/>
  <c r="AM129" i="8"/>
  <c r="AM141" i="8"/>
  <c r="AM151" i="8"/>
  <c r="AM154" i="8"/>
  <c r="AM159" i="8"/>
  <c r="AM166" i="8"/>
  <c r="AM169" i="8"/>
  <c r="AM172" i="8"/>
  <c r="AM175" i="8"/>
  <c r="AM178" i="8"/>
  <c r="AM181" i="8"/>
  <c r="AM184" i="8"/>
  <c r="AM187" i="8"/>
  <c r="AM191" i="8"/>
  <c r="AM194" i="8"/>
  <c r="AL9" i="8"/>
  <c r="AL13" i="8"/>
  <c r="AL16" i="8"/>
  <c r="AL22" i="8"/>
  <c r="AL25" i="8"/>
  <c r="AL28" i="8"/>
  <c r="AL47" i="8"/>
  <c r="AL59" i="8"/>
  <c r="AL65" i="8"/>
  <c r="AL82" i="8"/>
  <c r="AL53" i="8"/>
  <c r="AL89" i="8"/>
  <c r="AL92" i="8"/>
  <c r="AL95" i="8"/>
  <c r="AL98" i="8"/>
  <c r="AL110" i="8"/>
  <c r="AL119" i="8"/>
  <c r="AL125" i="8"/>
  <c r="AL129" i="8"/>
  <c r="AL141" i="8"/>
  <c r="AL151" i="8"/>
  <c r="AL154" i="8"/>
  <c r="AL159" i="8"/>
  <c r="AL166" i="8"/>
  <c r="AL169" i="8"/>
  <c r="AL172" i="8"/>
  <c r="AL175" i="8"/>
  <c r="AL178" i="8"/>
  <c r="AL181" i="8"/>
  <c r="AL184" i="8"/>
  <c r="AL187" i="8"/>
  <c r="AL191" i="8"/>
  <c r="AL194" i="8"/>
  <c r="AK9" i="8"/>
  <c r="AK13" i="8"/>
  <c r="AK16" i="8"/>
  <c r="AK22" i="8"/>
  <c r="AK25" i="8"/>
  <c r="AK28" i="8"/>
  <c r="AK47" i="8"/>
  <c r="AK59" i="8"/>
  <c r="AK65" i="8"/>
  <c r="AK82" i="8"/>
  <c r="AK53" i="8"/>
  <c r="AK89" i="8"/>
  <c r="AK92" i="8"/>
  <c r="AK95" i="8"/>
  <c r="AK98" i="8"/>
  <c r="AK110" i="8"/>
  <c r="AK119" i="8"/>
  <c r="AK125" i="8"/>
  <c r="AK129" i="8"/>
  <c r="AK141" i="8"/>
  <c r="AK151" i="8"/>
  <c r="AK154" i="8"/>
  <c r="AK159" i="8"/>
  <c r="AK166" i="8"/>
  <c r="AK169" i="8"/>
  <c r="AK172" i="8"/>
  <c r="AK175" i="8"/>
  <c r="AK178" i="8"/>
  <c r="AK181" i="8"/>
  <c r="AK184" i="8"/>
  <c r="AK187" i="8"/>
  <c r="AK191" i="8"/>
  <c r="AK194" i="8"/>
  <c r="AJ9" i="8"/>
  <c r="AJ13" i="8"/>
  <c r="AJ16" i="8"/>
  <c r="AJ22" i="8"/>
  <c r="AJ25" i="8"/>
  <c r="AJ28" i="8"/>
  <c r="AJ47" i="8"/>
  <c r="AJ59" i="8"/>
  <c r="AJ65" i="8"/>
  <c r="AJ82" i="8"/>
  <c r="AJ53" i="8"/>
  <c r="AJ89" i="8"/>
  <c r="AJ92" i="8"/>
  <c r="AJ95" i="8"/>
  <c r="AJ98" i="8"/>
  <c r="AJ110" i="8"/>
  <c r="AJ119" i="8"/>
  <c r="AJ125" i="8"/>
  <c r="AJ129" i="8"/>
  <c r="AJ141" i="8"/>
  <c r="AJ151" i="8"/>
  <c r="AJ154" i="8"/>
  <c r="AJ159" i="8"/>
  <c r="AJ166" i="8"/>
  <c r="AJ169" i="8"/>
  <c r="AJ172" i="8"/>
  <c r="AJ175" i="8"/>
  <c r="AJ178" i="8"/>
  <c r="AJ181" i="8"/>
  <c r="AJ184" i="8"/>
  <c r="AJ187" i="8"/>
  <c r="AJ191" i="8"/>
  <c r="AJ194" i="8"/>
  <c r="AI9" i="8"/>
  <c r="AI13" i="8"/>
  <c r="AI16" i="8"/>
  <c r="AI22" i="8"/>
  <c r="AI25" i="8"/>
  <c r="AI28" i="8"/>
  <c r="AI47" i="8"/>
  <c r="AI59" i="8"/>
  <c r="AI65" i="8"/>
  <c r="AI82" i="8"/>
  <c r="AI53" i="8"/>
  <c r="AI89" i="8"/>
  <c r="AI92" i="8"/>
  <c r="AI95" i="8"/>
  <c r="AI98" i="8"/>
  <c r="AI110" i="8"/>
  <c r="AI119" i="8"/>
  <c r="AI125" i="8"/>
  <c r="AI129" i="8"/>
  <c r="AI141" i="8"/>
  <c r="AI151" i="8"/>
  <c r="AI154" i="8"/>
  <c r="AI159" i="8"/>
  <c r="AI166" i="8"/>
  <c r="AI169" i="8"/>
  <c r="AI172" i="8"/>
  <c r="AI175" i="8"/>
  <c r="AI178" i="8"/>
  <c r="AI181" i="8"/>
  <c r="AI184" i="8"/>
  <c r="AI187" i="8"/>
  <c r="AI191" i="8"/>
  <c r="AI194" i="8"/>
  <c r="AH9" i="8"/>
  <c r="AH13" i="8"/>
  <c r="AH16" i="8"/>
  <c r="AH22" i="8"/>
  <c r="AH25" i="8"/>
  <c r="AH28" i="8"/>
  <c r="AH47" i="8"/>
  <c r="AH59" i="8"/>
  <c r="AH65" i="8"/>
  <c r="AH82" i="8"/>
  <c r="AH53" i="8"/>
  <c r="AH89" i="8"/>
  <c r="AH92" i="8"/>
  <c r="AH95" i="8"/>
  <c r="AH98" i="8"/>
  <c r="AH110" i="8"/>
  <c r="AH119" i="8"/>
  <c r="AH125" i="8"/>
  <c r="AH129" i="8"/>
  <c r="AH141" i="8"/>
  <c r="AH151" i="8"/>
  <c r="AH154" i="8"/>
  <c r="AH159" i="8"/>
  <c r="AH166" i="8"/>
  <c r="AH169" i="8"/>
  <c r="AH172" i="8"/>
  <c r="AH175" i="8"/>
  <c r="AH178" i="8"/>
  <c r="AH181" i="8"/>
  <c r="AH184" i="8"/>
  <c r="AH187" i="8"/>
  <c r="AH191" i="8"/>
  <c r="AH194" i="8"/>
  <c r="AG9" i="8"/>
  <c r="AG13" i="8"/>
  <c r="AG16" i="8"/>
  <c r="AG22" i="8"/>
  <c r="AG25" i="8"/>
  <c r="AG28" i="8"/>
  <c r="AG47" i="8"/>
  <c r="AG59" i="8"/>
  <c r="AG65" i="8"/>
  <c r="AG82" i="8"/>
  <c r="AG53" i="8"/>
  <c r="AG89" i="8"/>
  <c r="AG92" i="8"/>
  <c r="AG95" i="8"/>
  <c r="AG98" i="8"/>
  <c r="AG110" i="8"/>
  <c r="AG119" i="8"/>
  <c r="AG125" i="8"/>
  <c r="AG129" i="8"/>
  <c r="AG141" i="8"/>
  <c r="AG151" i="8"/>
  <c r="AG154" i="8"/>
  <c r="AG159" i="8"/>
  <c r="AG166" i="8"/>
  <c r="AG169" i="8"/>
  <c r="AG172" i="8"/>
  <c r="AG175" i="8"/>
  <c r="AG178" i="8"/>
  <c r="AG181" i="8"/>
  <c r="AG184" i="8"/>
  <c r="AG187" i="8"/>
  <c r="AG191" i="8"/>
  <c r="AG194" i="8"/>
  <c r="AF9" i="8"/>
  <c r="AF13" i="8"/>
  <c r="AF16" i="8"/>
  <c r="AF22" i="8"/>
  <c r="AF25" i="8"/>
  <c r="AF28" i="8"/>
  <c r="AF47" i="8"/>
  <c r="AF59" i="8"/>
  <c r="AF65" i="8"/>
  <c r="AF82" i="8"/>
  <c r="AF53" i="8"/>
  <c r="AF89" i="8"/>
  <c r="AF92" i="8"/>
  <c r="AF95" i="8"/>
  <c r="AF98" i="8"/>
  <c r="AF110" i="8"/>
  <c r="AF119" i="8"/>
  <c r="AF125" i="8"/>
  <c r="AF129" i="8"/>
  <c r="AF141" i="8"/>
  <c r="AF151" i="8"/>
  <c r="AF154" i="8"/>
  <c r="AF159" i="8"/>
  <c r="AF166" i="8"/>
  <c r="AF169" i="8"/>
  <c r="AF172" i="8"/>
  <c r="AF175" i="8"/>
  <c r="AF178" i="8"/>
  <c r="AF181" i="8"/>
  <c r="AF184" i="8"/>
  <c r="AF187" i="8"/>
  <c r="AF191" i="8"/>
  <c r="AF194" i="8"/>
  <c r="AE9" i="8"/>
  <c r="AE13" i="8"/>
  <c r="AE16" i="8"/>
  <c r="AE22" i="8"/>
  <c r="AE25" i="8"/>
  <c r="AE28" i="8"/>
  <c r="AE47" i="8"/>
  <c r="AE59" i="8"/>
  <c r="AE65" i="8"/>
  <c r="AE82" i="8"/>
  <c r="AE53" i="8"/>
  <c r="AE89" i="8"/>
  <c r="AE92" i="8"/>
  <c r="AE95" i="8"/>
  <c r="AE98" i="8"/>
  <c r="AE110" i="8"/>
  <c r="AE119" i="8"/>
  <c r="AE125" i="8"/>
  <c r="AE129" i="8"/>
  <c r="AE141" i="8"/>
  <c r="AE151" i="8"/>
  <c r="AE154" i="8"/>
  <c r="AE159" i="8"/>
  <c r="AE166" i="8"/>
  <c r="AE169" i="8"/>
  <c r="AE172" i="8"/>
  <c r="AE175" i="8"/>
  <c r="AE178" i="8"/>
  <c r="AE181" i="8"/>
  <c r="AE184" i="8"/>
  <c r="AE187" i="8"/>
  <c r="AE191" i="8"/>
  <c r="AE194" i="8"/>
  <c r="AD9" i="8"/>
  <c r="AD13" i="8"/>
  <c r="AD16" i="8"/>
  <c r="AD22" i="8"/>
  <c r="AD25" i="8"/>
  <c r="AD28" i="8"/>
  <c r="AD47" i="8"/>
  <c r="AD59" i="8"/>
  <c r="AD65" i="8"/>
  <c r="AD82" i="8"/>
  <c r="AD53" i="8"/>
  <c r="AD89" i="8"/>
  <c r="AD92" i="8"/>
  <c r="AD95" i="8"/>
  <c r="AD98" i="8"/>
  <c r="AD110" i="8"/>
  <c r="AD119" i="8"/>
  <c r="AD125" i="8"/>
  <c r="AD129" i="8"/>
  <c r="AD141" i="8"/>
  <c r="AD151" i="8"/>
  <c r="AD154" i="8"/>
  <c r="AD159" i="8"/>
  <c r="AD166" i="8"/>
  <c r="AD169" i="8"/>
  <c r="AD172" i="8"/>
  <c r="AD175" i="8"/>
  <c r="AD178" i="8"/>
  <c r="AD181" i="8"/>
  <c r="AD184" i="8"/>
  <c r="AD187" i="8"/>
  <c r="AD191" i="8"/>
  <c r="AD194" i="8"/>
  <c r="AC9" i="8"/>
  <c r="AC13" i="8"/>
  <c r="AC16" i="8"/>
  <c r="AC22" i="8"/>
  <c r="AC25" i="8"/>
  <c r="AC28" i="8"/>
  <c r="AC47" i="8"/>
  <c r="AC59" i="8"/>
  <c r="AC65" i="8"/>
  <c r="AC82" i="8"/>
  <c r="AC53" i="8"/>
  <c r="AC89" i="8"/>
  <c r="AC92" i="8"/>
  <c r="AC95" i="8"/>
  <c r="AC98" i="8"/>
  <c r="AC110" i="8"/>
  <c r="AC119" i="8"/>
  <c r="AC125" i="8"/>
  <c r="AC129" i="8"/>
  <c r="AC141" i="8"/>
  <c r="AC151" i="8"/>
  <c r="AC154" i="8"/>
  <c r="AC159" i="8"/>
  <c r="AC166" i="8"/>
  <c r="AC169" i="8"/>
  <c r="AC172" i="8"/>
  <c r="AC175" i="8"/>
  <c r="AC178" i="8"/>
  <c r="AC181" i="8"/>
  <c r="AC184" i="8"/>
  <c r="AC187" i="8"/>
  <c r="AC191" i="8"/>
  <c r="AC194" i="8"/>
  <c r="AB9" i="8"/>
  <c r="AB13" i="8"/>
  <c r="AB16" i="8"/>
  <c r="AB22" i="8"/>
  <c r="AB25" i="8"/>
  <c r="AB28" i="8"/>
  <c r="AB47" i="8"/>
  <c r="AB59" i="8"/>
  <c r="AB65" i="8"/>
  <c r="AB82" i="8"/>
  <c r="AB53" i="8"/>
  <c r="AB89" i="8"/>
  <c r="AB92" i="8"/>
  <c r="AB95" i="8"/>
  <c r="AB98" i="8"/>
  <c r="AB110" i="8"/>
  <c r="AB119" i="8"/>
  <c r="AB125" i="8"/>
  <c r="AB129" i="8"/>
  <c r="AB141" i="8"/>
  <c r="AB151" i="8"/>
  <c r="AB154" i="8"/>
  <c r="AB159" i="8"/>
  <c r="AB166" i="8"/>
  <c r="AB169" i="8"/>
  <c r="AB172" i="8"/>
  <c r="AB175" i="8"/>
  <c r="AB178" i="8"/>
  <c r="AB181" i="8"/>
  <c r="AB184" i="8"/>
  <c r="AB187" i="8"/>
  <c r="AB191" i="8"/>
  <c r="AB194" i="8"/>
  <c r="AA9" i="8"/>
  <c r="AA13" i="8"/>
  <c r="AA16" i="8"/>
  <c r="AA22" i="8"/>
  <c r="AA25" i="8"/>
  <c r="AA28" i="8"/>
  <c r="AA47" i="8"/>
  <c r="AA59" i="8"/>
  <c r="AA65" i="8"/>
  <c r="AA82" i="8"/>
  <c r="AA53" i="8"/>
  <c r="AA89" i="8"/>
  <c r="AA92" i="8"/>
  <c r="AA95" i="8"/>
  <c r="AA98" i="8"/>
  <c r="AA110" i="8"/>
  <c r="AA119" i="8"/>
  <c r="AA125" i="8"/>
  <c r="AA129" i="8"/>
  <c r="AA141" i="8"/>
  <c r="AA151" i="8"/>
  <c r="AA154" i="8"/>
  <c r="AA159" i="8"/>
  <c r="AA166" i="8"/>
  <c r="AA169" i="8"/>
  <c r="AA172" i="8"/>
  <c r="AA175" i="8"/>
  <c r="AA178" i="8"/>
  <c r="AA181" i="8"/>
  <c r="AA184" i="8"/>
  <c r="AA187" i="8"/>
  <c r="AA191" i="8"/>
  <c r="AA194" i="8"/>
  <c r="Z9" i="8"/>
  <c r="Z13" i="8"/>
  <c r="Z16" i="8"/>
  <c r="Z22" i="8"/>
  <c r="Z25" i="8"/>
  <c r="Z28" i="8"/>
  <c r="Z47" i="8"/>
  <c r="Z59" i="8"/>
  <c r="Z65" i="8"/>
  <c r="Z82" i="8"/>
  <c r="Z53" i="8"/>
  <c r="Z89" i="8"/>
  <c r="Z92" i="8"/>
  <c r="Z95" i="8"/>
  <c r="Z98" i="8"/>
  <c r="Z110" i="8"/>
  <c r="Z119" i="8"/>
  <c r="Z125" i="8"/>
  <c r="Z129" i="8"/>
  <c r="Z141" i="8"/>
  <c r="Z151" i="8"/>
  <c r="Z154" i="8"/>
  <c r="Z159" i="8"/>
  <c r="Z166" i="8"/>
  <c r="Z169" i="8"/>
  <c r="Z172" i="8"/>
  <c r="Z175" i="8"/>
  <c r="Z178" i="8"/>
  <c r="Z181" i="8"/>
  <c r="Z184" i="8"/>
  <c r="Z187" i="8"/>
  <c r="Z191" i="8"/>
  <c r="Z194" i="8"/>
  <c r="Y9" i="8"/>
  <c r="Y13" i="8"/>
  <c r="Y16" i="8"/>
  <c r="Y22" i="8"/>
  <c r="Y25" i="8"/>
  <c r="Y28" i="8"/>
  <c r="Y47" i="8"/>
  <c r="Y59" i="8"/>
  <c r="Y65" i="8"/>
  <c r="Y82" i="8"/>
  <c r="Y53" i="8"/>
  <c r="Y89" i="8"/>
  <c r="Y92" i="8"/>
  <c r="Y95" i="8"/>
  <c r="Y98" i="8"/>
  <c r="Y110" i="8"/>
  <c r="Y119" i="8"/>
  <c r="Y125" i="8"/>
  <c r="Y129" i="8"/>
  <c r="Y141" i="8"/>
  <c r="Y151" i="8"/>
  <c r="Y154" i="8"/>
  <c r="Y159" i="8"/>
  <c r="Y166" i="8"/>
  <c r="Y169" i="8"/>
  <c r="Y172" i="8"/>
  <c r="Y175" i="8"/>
  <c r="Y178" i="8"/>
  <c r="Y181" i="8"/>
  <c r="Y184" i="8"/>
  <c r="Y187" i="8"/>
  <c r="Y191" i="8"/>
  <c r="Y194" i="8"/>
  <c r="X9" i="8"/>
  <c r="X13" i="8"/>
  <c r="X16" i="8"/>
  <c r="X22" i="8"/>
  <c r="X25" i="8"/>
  <c r="X28" i="8"/>
  <c r="X47" i="8"/>
  <c r="X59" i="8"/>
  <c r="X65" i="8"/>
  <c r="X82" i="8"/>
  <c r="X53" i="8"/>
  <c r="X89" i="8"/>
  <c r="X92" i="8"/>
  <c r="X95" i="8"/>
  <c r="X98" i="8"/>
  <c r="X110" i="8"/>
  <c r="X119" i="8"/>
  <c r="X125" i="8"/>
  <c r="X129" i="8"/>
  <c r="X141" i="8"/>
  <c r="X151" i="8"/>
  <c r="X154" i="8"/>
  <c r="X159" i="8"/>
  <c r="X166" i="8"/>
  <c r="X169" i="8"/>
  <c r="X172" i="8"/>
  <c r="X175" i="8"/>
  <c r="X178" i="8"/>
  <c r="X181" i="8"/>
  <c r="X184" i="8"/>
  <c r="X187" i="8"/>
  <c r="X191" i="8"/>
  <c r="X194" i="8"/>
  <c r="W9" i="8"/>
  <c r="W13" i="8"/>
  <c r="W16" i="8"/>
  <c r="W22" i="8"/>
  <c r="W25" i="8"/>
  <c r="W28" i="8"/>
  <c r="W47" i="8"/>
  <c r="W59" i="8"/>
  <c r="W65" i="8"/>
  <c r="W82" i="8"/>
  <c r="W53" i="8"/>
  <c r="W89" i="8"/>
  <c r="W92" i="8"/>
  <c r="W95" i="8"/>
  <c r="W98" i="8"/>
  <c r="W110" i="8"/>
  <c r="W119" i="8"/>
  <c r="W125" i="8"/>
  <c r="W129" i="8"/>
  <c r="W141" i="8"/>
  <c r="W151" i="8"/>
  <c r="W154" i="8"/>
  <c r="W159" i="8"/>
  <c r="W166" i="8"/>
  <c r="W169" i="8"/>
  <c r="W172" i="8"/>
  <c r="W175" i="8"/>
  <c r="W178" i="8"/>
  <c r="W181" i="8"/>
  <c r="W184" i="8"/>
  <c r="W187" i="8"/>
  <c r="W191" i="8"/>
  <c r="W194" i="8"/>
  <c r="V9" i="8"/>
  <c r="V13" i="8"/>
  <c r="V16" i="8"/>
  <c r="V22" i="8"/>
  <c r="V25" i="8"/>
  <c r="V28" i="8"/>
  <c r="V47" i="8"/>
  <c r="V59" i="8"/>
  <c r="V65" i="8"/>
  <c r="V82" i="8"/>
  <c r="V53" i="8"/>
  <c r="V89" i="8"/>
  <c r="V92" i="8"/>
  <c r="V95" i="8"/>
  <c r="V98" i="8"/>
  <c r="V110" i="8"/>
  <c r="V119" i="8"/>
  <c r="V125" i="8"/>
  <c r="V129" i="8"/>
  <c r="V141" i="8"/>
  <c r="V151" i="8"/>
  <c r="V154" i="8"/>
  <c r="V159" i="8"/>
  <c r="V166" i="8"/>
  <c r="V169" i="8"/>
  <c r="V172" i="8"/>
  <c r="V175" i="8"/>
  <c r="V178" i="8"/>
  <c r="V181" i="8"/>
  <c r="V184" i="8"/>
  <c r="V187" i="8"/>
  <c r="V191" i="8"/>
  <c r="V194" i="8"/>
  <c r="U9" i="8"/>
  <c r="U13" i="8"/>
  <c r="U16" i="8"/>
  <c r="U22" i="8"/>
  <c r="U25" i="8"/>
  <c r="U28" i="8"/>
  <c r="U47" i="8"/>
  <c r="U59" i="8"/>
  <c r="U65" i="8"/>
  <c r="U82" i="8"/>
  <c r="U53" i="8"/>
  <c r="U89" i="8"/>
  <c r="U92" i="8"/>
  <c r="U95" i="8"/>
  <c r="U98" i="8"/>
  <c r="U110" i="8"/>
  <c r="U119" i="8"/>
  <c r="U125" i="8"/>
  <c r="U129" i="8"/>
  <c r="U141" i="8"/>
  <c r="U151" i="8"/>
  <c r="U154" i="8"/>
  <c r="U159" i="8"/>
  <c r="U166" i="8"/>
  <c r="U169" i="8"/>
  <c r="U172" i="8"/>
  <c r="U175" i="8"/>
  <c r="U178" i="8"/>
  <c r="U181" i="8"/>
  <c r="U184" i="8"/>
  <c r="U187" i="8"/>
  <c r="U191" i="8"/>
  <c r="U194" i="8"/>
  <c r="T9" i="8"/>
  <c r="T13" i="8"/>
  <c r="T16" i="8"/>
  <c r="T22" i="8"/>
  <c r="T25" i="8"/>
  <c r="T28" i="8"/>
  <c r="T47" i="8"/>
  <c r="T59" i="8"/>
  <c r="T65" i="8"/>
  <c r="T82" i="8"/>
  <c r="T53" i="8"/>
  <c r="T89" i="8"/>
  <c r="T92" i="8"/>
  <c r="T95" i="8"/>
  <c r="T98" i="8"/>
  <c r="T110" i="8"/>
  <c r="T119" i="8"/>
  <c r="T125" i="8"/>
  <c r="T129" i="8"/>
  <c r="T141" i="8"/>
  <c r="T151" i="8"/>
  <c r="T154" i="8"/>
  <c r="T159" i="8"/>
  <c r="T166" i="8"/>
  <c r="T169" i="8"/>
  <c r="T172" i="8"/>
  <c r="T175" i="8"/>
  <c r="T178" i="8"/>
  <c r="T181" i="8"/>
  <c r="T184" i="8"/>
  <c r="T187" i="8"/>
  <c r="T191" i="8"/>
  <c r="T194" i="8"/>
  <c r="S9" i="8"/>
  <c r="S13" i="8"/>
  <c r="S16" i="8"/>
  <c r="S22" i="8"/>
  <c r="S25" i="8"/>
  <c r="S28" i="8"/>
  <c r="S47" i="8"/>
  <c r="S59" i="8"/>
  <c r="S65" i="8"/>
  <c r="S82" i="8"/>
  <c r="S53" i="8"/>
  <c r="S89" i="8"/>
  <c r="S92" i="8"/>
  <c r="S95" i="8"/>
  <c r="S98" i="8"/>
  <c r="S110" i="8"/>
  <c r="S119" i="8"/>
  <c r="S125" i="8"/>
  <c r="S129" i="8"/>
  <c r="S141" i="8"/>
  <c r="S151" i="8"/>
  <c r="S154" i="8"/>
  <c r="S159" i="8"/>
  <c r="S166" i="8"/>
  <c r="S169" i="8"/>
  <c r="S172" i="8"/>
  <c r="S175" i="8"/>
  <c r="S178" i="8"/>
  <c r="S181" i="8"/>
  <c r="S184" i="8"/>
  <c r="S187" i="8"/>
  <c r="S191" i="8"/>
  <c r="S194" i="8"/>
  <c r="R9" i="8"/>
  <c r="R13" i="8"/>
  <c r="R16" i="8"/>
  <c r="R22" i="8"/>
  <c r="R25" i="8"/>
  <c r="R28" i="8"/>
  <c r="R47" i="8"/>
  <c r="R59" i="8"/>
  <c r="R65" i="8"/>
  <c r="R82" i="8"/>
  <c r="R53" i="8"/>
  <c r="R89" i="8"/>
  <c r="R92" i="8"/>
  <c r="R95" i="8"/>
  <c r="R98" i="8"/>
  <c r="R110" i="8"/>
  <c r="R119" i="8"/>
  <c r="R125" i="8"/>
  <c r="R129" i="8"/>
  <c r="R141" i="8"/>
  <c r="R151" i="8"/>
  <c r="R154" i="8"/>
  <c r="R159" i="8"/>
  <c r="R166" i="8"/>
  <c r="R169" i="8"/>
  <c r="R172" i="8"/>
  <c r="R175" i="8"/>
  <c r="R178" i="8"/>
  <c r="R181" i="8"/>
  <c r="R184" i="8"/>
  <c r="R187" i="8"/>
  <c r="R191" i="8"/>
  <c r="R194" i="8"/>
  <c r="Q9" i="8"/>
  <c r="Q13" i="8"/>
  <c r="Q16" i="8"/>
  <c r="Q22" i="8"/>
  <c r="Q25" i="8"/>
  <c r="Q28" i="8"/>
  <c r="Q47" i="8"/>
  <c r="Q59" i="8"/>
  <c r="Q65" i="8"/>
  <c r="Q82" i="8"/>
  <c r="Q53" i="8"/>
  <c r="Q89" i="8"/>
  <c r="Q92" i="8"/>
  <c r="Q95" i="8"/>
  <c r="Q98" i="8"/>
  <c r="Q110" i="8"/>
  <c r="Q119" i="8"/>
  <c r="Q125" i="8"/>
  <c r="Q129" i="8"/>
  <c r="Q141" i="8"/>
  <c r="Q151" i="8"/>
  <c r="Q154" i="8"/>
  <c r="Q159" i="8"/>
  <c r="Q166" i="8"/>
  <c r="Q169" i="8"/>
  <c r="Q172" i="8"/>
  <c r="Q175" i="8"/>
  <c r="Q178" i="8"/>
  <c r="Q181" i="8"/>
  <c r="Q184" i="8"/>
  <c r="Q187" i="8"/>
  <c r="Q191" i="8"/>
  <c r="Q194" i="8"/>
  <c r="P9" i="8"/>
  <c r="P13" i="8"/>
  <c r="P16" i="8"/>
  <c r="P22" i="8"/>
  <c r="P25" i="8"/>
  <c r="P28" i="8"/>
  <c r="P47" i="8"/>
  <c r="P59" i="8"/>
  <c r="P65" i="8"/>
  <c r="P82" i="8"/>
  <c r="P53" i="8"/>
  <c r="P89" i="8"/>
  <c r="P92" i="8"/>
  <c r="P95" i="8"/>
  <c r="P98" i="8"/>
  <c r="P110" i="8"/>
  <c r="P119" i="8"/>
  <c r="P125" i="8"/>
  <c r="P129" i="8"/>
  <c r="P141" i="8"/>
  <c r="P151" i="8"/>
  <c r="P154" i="8"/>
  <c r="P159" i="8"/>
  <c r="P166" i="8"/>
  <c r="P169" i="8"/>
  <c r="P172" i="8"/>
  <c r="P175" i="8"/>
  <c r="P178" i="8"/>
  <c r="P181" i="8"/>
  <c r="P184" i="8"/>
  <c r="P187" i="8"/>
  <c r="P191" i="8"/>
  <c r="P194" i="8"/>
  <c r="O9" i="8"/>
  <c r="O13" i="8"/>
  <c r="O16" i="8"/>
  <c r="O22" i="8"/>
  <c r="O25" i="8"/>
  <c r="O28" i="8"/>
  <c r="O47" i="8"/>
  <c r="O59" i="8"/>
  <c r="O65" i="8"/>
  <c r="O82" i="8"/>
  <c r="O53" i="8"/>
  <c r="O89" i="8"/>
  <c r="O92" i="8"/>
  <c r="O95" i="8"/>
  <c r="O98" i="8"/>
  <c r="O110" i="8"/>
  <c r="O119" i="8"/>
  <c r="O125" i="8"/>
  <c r="O129" i="8"/>
  <c r="O141" i="8"/>
  <c r="O151" i="8"/>
  <c r="O154" i="8"/>
  <c r="O159" i="8"/>
  <c r="O166" i="8"/>
  <c r="O169" i="8"/>
  <c r="O172" i="8"/>
  <c r="O175" i="8"/>
  <c r="O178" i="8"/>
  <c r="O181" i="8"/>
  <c r="O184" i="8"/>
  <c r="O187" i="8"/>
  <c r="O191" i="8"/>
  <c r="O194" i="8"/>
  <c r="N9" i="8"/>
  <c r="N13" i="8"/>
  <c r="N16" i="8"/>
  <c r="N22" i="8"/>
  <c r="N25" i="8"/>
  <c r="N28" i="8"/>
  <c r="N47" i="8"/>
  <c r="N59" i="8"/>
  <c r="N65" i="8"/>
  <c r="N82" i="8"/>
  <c r="N53" i="8"/>
  <c r="N89" i="8"/>
  <c r="N92" i="8"/>
  <c r="N95" i="8"/>
  <c r="N98" i="8"/>
  <c r="N110" i="8"/>
  <c r="N119" i="8"/>
  <c r="N125" i="8"/>
  <c r="N129" i="8"/>
  <c r="N141" i="8"/>
  <c r="N151" i="8"/>
  <c r="N154" i="8"/>
  <c r="N159" i="8"/>
  <c r="N166" i="8"/>
  <c r="N169" i="8"/>
  <c r="N172" i="8"/>
  <c r="N175" i="8"/>
  <c r="N178" i="8"/>
  <c r="N181" i="8"/>
  <c r="N184" i="8"/>
  <c r="N187" i="8"/>
  <c r="N191" i="8"/>
  <c r="N194" i="8"/>
  <c r="M9" i="8"/>
  <c r="M13" i="8"/>
  <c r="M16" i="8"/>
  <c r="M22" i="8"/>
  <c r="M25" i="8"/>
  <c r="M28" i="8"/>
  <c r="M47" i="8"/>
  <c r="M59" i="8"/>
  <c r="M65" i="8"/>
  <c r="M82" i="8"/>
  <c r="M53" i="8"/>
  <c r="M89" i="8"/>
  <c r="M92" i="8"/>
  <c r="M95" i="8"/>
  <c r="M98" i="8"/>
  <c r="M110" i="8"/>
  <c r="M119" i="8"/>
  <c r="M125" i="8"/>
  <c r="M129" i="8"/>
  <c r="M141" i="8"/>
  <c r="M151" i="8"/>
  <c r="M154" i="8"/>
  <c r="M159" i="8"/>
  <c r="M166" i="8"/>
  <c r="M169" i="8"/>
  <c r="M172" i="8"/>
  <c r="M175" i="8"/>
  <c r="M178" i="8"/>
  <c r="M181" i="8"/>
  <c r="M184" i="8"/>
  <c r="M187" i="8"/>
  <c r="M191" i="8"/>
  <c r="M194" i="8"/>
  <c r="L9" i="8"/>
  <c r="L13" i="8"/>
  <c r="L16" i="8"/>
  <c r="L22" i="8"/>
  <c r="L25" i="8"/>
  <c r="L28" i="8"/>
  <c r="L47" i="8"/>
  <c r="L59" i="8"/>
  <c r="L65" i="8"/>
  <c r="L82" i="8"/>
  <c r="L53" i="8"/>
  <c r="L89" i="8"/>
  <c r="L92" i="8"/>
  <c r="L95" i="8"/>
  <c r="L98" i="8"/>
  <c r="L110" i="8"/>
  <c r="L119" i="8"/>
  <c r="L125" i="8"/>
  <c r="L129" i="8"/>
  <c r="L141" i="8"/>
  <c r="L151" i="8"/>
  <c r="L154" i="8"/>
  <c r="L159" i="8"/>
  <c r="L166" i="8"/>
  <c r="L169" i="8"/>
  <c r="L172" i="8"/>
  <c r="L175" i="8"/>
  <c r="L178" i="8"/>
  <c r="L181" i="8"/>
  <c r="L184" i="8"/>
  <c r="L187" i="8"/>
  <c r="L191" i="8"/>
  <c r="L194" i="8"/>
  <c r="K9" i="8"/>
  <c r="K13" i="8"/>
  <c r="K16" i="8"/>
  <c r="K22" i="8"/>
  <c r="K25" i="8"/>
  <c r="K28" i="8"/>
  <c r="K47" i="8"/>
  <c r="K59" i="8"/>
  <c r="K65" i="8"/>
  <c r="K82" i="8"/>
  <c r="K53" i="8"/>
  <c r="K89" i="8"/>
  <c r="K92" i="8"/>
  <c r="K95" i="8"/>
  <c r="K98" i="8"/>
  <c r="K110" i="8"/>
  <c r="K119" i="8"/>
  <c r="K125" i="8"/>
  <c r="K129" i="8"/>
  <c r="K141" i="8"/>
  <c r="K151" i="8"/>
  <c r="K154" i="8"/>
  <c r="K159" i="8"/>
  <c r="K166" i="8"/>
  <c r="K169" i="8"/>
  <c r="K172" i="8"/>
  <c r="K175" i="8"/>
  <c r="K178" i="8"/>
  <c r="K181" i="8"/>
  <c r="K184" i="8"/>
  <c r="K187" i="8"/>
  <c r="K191" i="8"/>
  <c r="K194" i="8"/>
  <c r="J9" i="8"/>
  <c r="J13" i="8"/>
  <c r="J16" i="8"/>
  <c r="J22" i="8"/>
  <c r="J25" i="8"/>
  <c r="J28" i="8"/>
  <c r="J47" i="8"/>
  <c r="J59" i="8"/>
  <c r="J65" i="8"/>
  <c r="J82" i="8"/>
  <c r="J53" i="8"/>
  <c r="J89" i="8"/>
  <c r="J92" i="8"/>
  <c r="J95" i="8"/>
  <c r="J98" i="8"/>
  <c r="J110" i="8"/>
  <c r="J119" i="8"/>
  <c r="J125" i="8"/>
  <c r="J129" i="8"/>
  <c r="J141" i="8"/>
  <c r="J151" i="8"/>
  <c r="J154" i="8"/>
  <c r="J159" i="8"/>
  <c r="J166" i="8"/>
  <c r="J169" i="8"/>
  <c r="J172" i="8"/>
  <c r="J175" i="8"/>
  <c r="J178" i="8"/>
  <c r="J181" i="8"/>
  <c r="J184" i="8"/>
  <c r="J187" i="8"/>
  <c r="J191" i="8"/>
  <c r="J194" i="8"/>
  <c r="I9" i="8"/>
  <c r="I13" i="8"/>
  <c r="I16" i="8"/>
  <c r="I22" i="8"/>
  <c r="I25" i="8"/>
  <c r="I28" i="8"/>
  <c r="I47" i="8"/>
  <c r="I59" i="8"/>
  <c r="I65" i="8"/>
  <c r="I82" i="8"/>
  <c r="I53" i="8"/>
  <c r="I89" i="8"/>
  <c r="I92" i="8"/>
  <c r="I95" i="8"/>
  <c r="I98" i="8"/>
  <c r="I110" i="8"/>
  <c r="I119" i="8"/>
  <c r="I125" i="8"/>
  <c r="I129" i="8"/>
  <c r="I141" i="8"/>
  <c r="I151" i="8"/>
  <c r="I154" i="8"/>
  <c r="I159" i="8"/>
  <c r="I166" i="8"/>
  <c r="I169" i="8"/>
  <c r="I172" i="8"/>
  <c r="I175" i="8"/>
  <c r="I178" i="8"/>
  <c r="I181" i="8"/>
  <c r="I184" i="8"/>
  <c r="I187" i="8"/>
  <c r="I191" i="8"/>
  <c r="I194" i="8"/>
  <c r="H9" i="8"/>
  <c r="H13" i="8"/>
  <c r="H16" i="8"/>
  <c r="H22" i="8"/>
  <c r="H25" i="8"/>
  <c r="H28" i="8"/>
  <c r="H47" i="8"/>
  <c r="H59" i="8"/>
  <c r="H65" i="8"/>
  <c r="H82" i="8"/>
  <c r="H53" i="8"/>
  <c r="H89" i="8"/>
  <c r="H92" i="8"/>
  <c r="H95" i="8"/>
  <c r="H98" i="8"/>
  <c r="H110" i="8"/>
  <c r="H119" i="8"/>
  <c r="H125" i="8"/>
  <c r="H129" i="8"/>
  <c r="H141" i="8"/>
  <c r="H151" i="8"/>
  <c r="H154" i="8"/>
  <c r="H159" i="8"/>
  <c r="H166" i="8"/>
  <c r="H169" i="8"/>
  <c r="H172" i="8"/>
  <c r="H175" i="8"/>
  <c r="H178" i="8"/>
  <c r="H181" i="8"/>
  <c r="H184" i="8"/>
  <c r="H187" i="8"/>
  <c r="H191" i="8"/>
  <c r="H194" i="8"/>
  <c r="G9" i="8"/>
  <c r="G13" i="8"/>
  <c r="G16" i="8"/>
  <c r="G22" i="8"/>
  <c r="G25" i="8"/>
  <c r="G28" i="8"/>
  <c r="G47" i="8"/>
  <c r="G59" i="8"/>
  <c r="G65" i="8"/>
  <c r="G82" i="8"/>
  <c r="G53" i="8"/>
  <c r="G89" i="8"/>
  <c r="G92" i="8"/>
  <c r="G95" i="8"/>
  <c r="G98" i="8"/>
  <c r="G110" i="8"/>
  <c r="G119" i="8"/>
  <c r="G125" i="8"/>
  <c r="G129" i="8"/>
  <c r="G141" i="8"/>
  <c r="G151" i="8"/>
  <c r="G154" i="8"/>
  <c r="G159" i="8"/>
  <c r="G166" i="8"/>
  <c r="G169" i="8"/>
  <c r="G172" i="8"/>
  <c r="G175" i="8"/>
  <c r="G178" i="8"/>
  <c r="G181" i="8"/>
  <c r="G184" i="8"/>
  <c r="G187" i="8"/>
  <c r="G191" i="8"/>
  <c r="G194" i="8"/>
  <c r="F9" i="8"/>
  <c r="F13" i="8"/>
  <c r="F16" i="8"/>
  <c r="F22" i="8"/>
  <c r="F25" i="8"/>
  <c r="F28" i="8"/>
  <c r="F47" i="8"/>
  <c r="F59" i="8"/>
  <c r="F65" i="8"/>
  <c r="F82" i="8"/>
  <c r="F53" i="8"/>
  <c r="F89" i="8"/>
  <c r="F92" i="8"/>
  <c r="F95" i="8"/>
  <c r="F98" i="8"/>
  <c r="F110" i="8"/>
  <c r="F119" i="8"/>
  <c r="F125" i="8"/>
  <c r="F129" i="8"/>
  <c r="F141" i="8"/>
  <c r="F151" i="8"/>
  <c r="F154" i="8"/>
  <c r="F159" i="8"/>
  <c r="F166" i="8"/>
  <c r="F169" i="8"/>
  <c r="F172" i="8"/>
  <c r="F175" i="8"/>
  <c r="F178" i="8"/>
  <c r="F181" i="8"/>
  <c r="F184" i="8"/>
  <c r="F187" i="8"/>
  <c r="F191" i="8"/>
  <c r="F194" i="8"/>
  <c r="E9" i="8"/>
  <c r="E13" i="8"/>
  <c r="E16" i="8"/>
  <c r="E22" i="8"/>
  <c r="E25" i="8"/>
  <c r="E28" i="8"/>
  <c r="E47" i="8"/>
  <c r="E59" i="8"/>
  <c r="E65" i="8"/>
  <c r="E82" i="8"/>
  <c r="E53" i="8"/>
  <c r="E89" i="8"/>
  <c r="E92" i="8"/>
  <c r="E95" i="8"/>
  <c r="E98" i="8"/>
  <c r="E110" i="8"/>
  <c r="E119" i="8"/>
  <c r="E125" i="8"/>
  <c r="E129" i="8"/>
  <c r="E141" i="8"/>
  <c r="E151" i="8"/>
  <c r="E154" i="8"/>
  <c r="E159" i="8"/>
  <c r="E166" i="8"/>
  <c r="E169" i="8"/>
  <c r="E172" i="8"/>
  <c r="E175" i="8"/>
  <c r="E178" i="8"/>
  <c r="E181" i="8"/>
  <c r="E184" i="8"/>
  <c r="E187" i="8"/>
  <c r="E191" i="8"/>
  <c r="E194" i="8"/>
  <c r="D9" i="8"/>
  <c r="D13" i="8"/>
  <c r="D16" i="8"/>
  <c r="D22" i="8"/>
  <c r="D25" i="8"/>
  <c r="D28" i="8"/>
  <c r="D47" i="8"/>
  <c r="D59" i="8"/>
  <c r="D65" i="8"/>
  <c r="D82" i="8"/>
  <c r="D53" i="8"/>
  <c r="D89" i="8"/>
  <c r="D92" i="8"/>
  <c r="D95" i="8"/>
  <c r="D98" i="8"/>
  <c r="D110" i="8"/>
  <c r="D119" i="8"/>
  <c r="D125" i="8"/>
  <c r="D129" i="8"/>
  <c r="D141" i="8"/>
  <c r="D151" i="8"/>
  <c r="D154" i="8"/>
  <c r="D159" i="8"/>
  <c r="D166" i="8"/>
  <c r="D169" i="8"/>
  <c r="D172" i="8"/>
  <c r="D175" i="8"/>
  <c r="D178" i="8"/>
  <c r="D181" i="8"/>
  <c r="D184" i="8"/>
  <c r="D187" i="8"/>
  <c r="D191" i="8"/>
  <c r="D194" i="8"/>
  <c r="C9" i="8"/>
  <c r="C13" i="8"/>
  <c r="C16" i="8"/>
  <c r="C22" i="8"/>
  <c r="C25" i="8"/>
  <c r="C28" i="8"/>
  <c r="C47" i="8"/>
  <c r="C59" i="8"/>
  <c r="C65" i="8"/>
  <c r="C82" i="8"/>
  <c r="C53" i="8"/>
  <c r="C89" i="8"/>
  <c r="C92" i="8"/>
  <c r="C95" i="8"/>
  <c r="C98" i="8"/>
  <c r="C110" i="8"/>
  <c r="C119" i="8"/>
  <c r="C125" i="8"/>
  <c r="C129" i="8"/>
  <c r="C141" i="8"/>
  <c r="C151" i="8"/>
  <c r="C154" i="8"/>
  <c r="C159" i="8"/>
  <c r="C166" i="8"/>
  <c r="C169" i="8"/>
  <c r="C172" i="8"/>
  <c r="C175" i="8"/>
  <c r="C178" i="8"/>
  <c r="C181" i="8"/>
  <c r="C184" i="8"/>
  <c r="C187" i="8"/>
  <c r="C191" i="8"/>
  <c r="C194" i="8"/>
  <c r="AM193" i="8"/>
  <c r="AL193" i="8"/>
  <c r="AK193" i="8"/>
  <c r="AJ193" i="8"/>
  <c r="AI193" i="8"/>
  <c r="AH193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F193" i="8"/>
  <c r="E193" i="8"/>
  <c r="D193" i="8"/>
  <c r="C193" i="8"/>
  <c r="B9" i="8"/>
  <c r="B13" i="8"/>
  <c r="B16" i="8"/>
  <c r="B22" i="8"/>
  <c r="B25" i="8"/>
  <c r="B28" i="8"/>
  <c r="B47" i="8"/>
  <c r="B59" i="8"/>
  <c r="B65" i="8"/>
  <c r="B82" i="8"/>
  <c r="B53" i="8"/>
  <c r="B89" i="8"/>
  <c r="B92" i="8"/>
  <c r="B95" i="8"/>
  <c r="B98" i="8"/>
  <c r="B110" i="8"/>
  <c r="B119" i="8"/>
  <c r="B125" i="8"/>
  <c r="B129" i="8"/>
  <c r="B141" i="8"/>
  <c r="B151" i="8"/>
  <c r="B154" i="8"/>
  <c r="B159" i="8"/>
  <c r="B166" i="8"/>
  <c r="B169" i="8"/>
  <c r="B172" i="8"/>
  <c r="B175" i="8"/>
  <c r="B178" i="8"/>
  <c r="B181" i="8"/>
  <c r="B184" i="8"/>
  <c r="B187" i="8"/>
  <c r="B191" i="8"/>
  <c r="B194" i="8"/>
  <c r="B193" i="8"/>
  <c r="D190" i="7"/>
  <c r="D114" i="7"/>
  <c r="D55" i="7"/>
  <c r="D16" i="7"/>
  <c r="D162" i="7"/>
  <c r="D147" i="7"/>
  <c r="D152" i="7"/>
  <c r="D142" i="7"/>
  <c r="D132" i="7"/>
  <c r="D137" i="7"/>
  <c r="D91" i="7"/>
  <c r="D79" i="7"/>
  <c r="D200" i="7"/>
  <c r="D195" i="7"/>
  <c r="D184" i="7"/>
  <c r="D157" i="7"/>
  <c r="D120" i="7"/>
  <c r="D109" i="7"/>
  <c r="D127" i="7"/>
  <c r="D101" i="7"/>
  <c r="D96" i="7"/>
  <c r="D174" i="7"/>
  <c r="D179" i="7"/>
  <c r="D167" i="7"/>
  <c r="D67" i="7"/>
  <c r="D49" i="7"/>
  <c r="D61" i="7"/>
  <c r="D36" i="7"/>
  <c r="D27" i="7"/>
  <c r="D22" i="7"/>
  <c r="D8" i="7"/>
  <c r="D86" i="7"/>
  <c r="C129" i="5"/>
  <c r="C130" i="5"/>
  <c r="BG2" i="5"/>
  <c r="D130" i="5"/>
  <c r="D129" i="5"/>
  <c r="BH2" i="5"/>
  <c r="BI2" i="5"/>
  <c r="F129" i="5"/>
  <c r="F130" i="5"/>
  <c r="BJ2" i="5"/>
  <c r="G129" i="5"/>
  <c r="G130" i="5"/>
  <c r="BK2" i="5"/>
  <c r="I130" i="5"/>
  <c r="I129" i="5"/>
  <c r="BL2" i="5"/>
  <c r="J130" i="5"/>
  <c r="J129" i="5"/>
  <c r="BM2" i="5"/>
  <c r="K130" i="5"/>
  <c r="K129" i="5"/>
  <c r="BN2" i="5"/>
  <c r="M130" i="5"/>
  <c r="M129" i="5"/>
  <c r="BO2" i="5"/>
  <c r="O130" i="5"/>
  <c r="O129" i="5"/>
  <c r="BP2" i="5"/>
  <c r="P130" i="5"/>
  <c r="P129" i="5"/>
  <c r="BQ2" i="5"/>
  <c r="Q130" i="5"/>
  <c r="Q129" i="5"/>
  <c r="BR2" i="5"/>
  <c r="R130" i="5"/>
  <c r="R129" i="5"/>
  <c r="BS2" i="5"/>
  <c r="U130" i="5"/>
  <c r="U129" i="5"/>
  <c r="BT2" i="5"/>
  <c r="V130" i="5"/>
  <c r="V129" i="5"/>
  <c r="BU2" i="5"/>
  <c r="X130" i="5"/>
  <c r="X129" i="5"/>
  <c r="BV2" i="5"/>
  <c r="Y130" i="5"/>
  <c r="Y129" i="5"/>
  <c r="BW2" i="5"/>
  <c r="Z130" i="5"/>
  <c r="Z129" i="5"/>
  <c r="BX2" i="5"/>
  <c r="AB130" i="5"/>
  <c r="AB129" i="5"/>
  <c r="BY2" i="5"/>
  <c r="AC130" i="5"/>
  <c r="AC129" i="5"/>
  <c r="BZ2" i="5"/>
  <c r="AD130" i="5"/>
  <c r="AD129" i="5"/>
  <c r="CA2" i="5"/>
  <c r="AE130" i="5"/>
  <c r="AE129" i="5"/>
  <c r="CB2" i="5"/>
  <c r="AF130" i="5"/>
  <c r="AF129" i="5"/>
  <c r="CC2" i="5"/>
  <c r="AH130" i="5"/>
  <c r="AH129" i="5"/>
  <c r="CD2" i="5"/>
  <c r="AJ130" i="5"/>
  <c r="AJ129" i="5"/>
  <c r="CE2" i="5"/>
  <c r="AN129" i="5"/>
  <c r="AN130" i="5"/>
  <c r="CF2" i="5"/>
  <c r="AO129" i="5"/>
  <c r="AO130" i="5"/>
  <c r="CG2" i="5"/>
  <c r="AQ129" i="5"/>
  <c r="AQ130" i="5"/>
  <c r="CH2" i="5"/>
  <c r="AR130" i="5"/>
  <c r="AR129" i="5"/>
  <c r="CI2" i="5"/>
  <c r="AS130" i="5"/>
  <c r="AS129" i="5"/>
  <c r="CJ2" i="5"/>
  <c r="AT129" i="5"/>
  <c r="AT130" i="5"/>
  <c r="CK2" i="5"/>
  <c r="AV130" i="5"/>
  <c r="AV129" i="5"/>
  <c r="CL2" i="5"/>
  <c r="AW130" i="5"/>
  <c r="AW129" i="5"/>
  <c r="CM2" i="5"/>
  <c r="AY130" i="5"/>
  <c r="AY129" i="5"/>
  <c r="CN2" i="5"/>
  <c r="AZ129" i="5"/>
  <c r="AZ130" i="5"/>
  <c r="CO2" i="5"/>
  <c r="BB130" i="5"/>
  <c r="BB129" i="5"/>
  <c r="CP2" i="5"/>
  <c r="BC130" i="5"/>
  <c r="BC129" i="5"/>
  <c r="CQ2" i="5"/>
  <c r="CR2" i="5"/>
  <c r="BG3" i="5"/>
  <c r="BH3" i="5"/>
  <c r="BI3" i="5"/>
  <c r="BJ3" i="5"/>
  <c r="BK3" i="5"/>
  <c r="BL3" i="5"/>
  <c r="BM3" i="5"/>
  <c r="BN3" i="5"/>
  <c r="BO3" i="5"/>
  <c r="BP3" i="5"/>
  <c r="BQ3" i="5"/>
  <c r="BR3" i="5"/>
  <c r="BS3" i="5"/>
  <c r="BT3" i="5"/>
  <c r="BU3" i="5"/>
  <c r="BV3" i="5"/>
  <c r="BW3" i="5"/>
  <c r="BX3" i="5"/>
  <c r="BY3" i="5"/>
  <c r="BZ3" i="5"/>
  <c r="CA3" i="5"/>
  <c r="CB3" i="5"/>
  <c r="CC3" i="5"/>
  <c r="CD3" i="5"/>
  <c r="CE3" i="5"/>
  <c r="CF3" i="5"/>
  <c r="CG3" i="5"/>
  <c r="CH3" i="5"/>
  <c r="CI3" i="5"/>
  <c r="CJ3" i="5"/>
  <c r="CK3" i="5"/>
  <c r="CL3" i="5"/>
  <c r="CM3" i="5"/>
  <c r="CN3" i="5"/>
  <c r="CO3" i="5"/>
  <c r="CP3" i="5"/>
  <c r="CQ3" i="5"/>
  <c r="CR3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BZ8" i="5"/>
  <c r="CA8" i="5"/>
  <c r="CB8" i="5"/>
  <c r="CC8" i="5"/>
  <c r="CD8" i="5"/>
  <c r="CE8" i="5"/>
  <c r="CF8" i="5"/>
  <c r="CG8" i="5"/>
  <c r="CH8" i="5"/>
  <c r="CI8" i="5"/>
  <c r="CJ8" i="5"/>
  <c r="CK8" i="5"/>
  <c r="CL8" i="5"/>
  <c r="CM8" i="5"/>
  <c r="CN8" i="5"/>
  <c r="CO8" i="5"/>
  <c r="CP8" i="5"/>
  <c r="CQ8" i="5"/>
  <c r="CR8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9" i="5"/>
  <c r="BX9" i="5"/>
  <c r="BY9" i="5"/>
  <c r="BZ9" i="5"/>
  <c r="CA9" i="5"/>
  <c r="CB9" i="5"/>
  <c r="CC9" i="5"/>
  <c r="CD9" i="5"/>
  <c r="CE9" i="5"/>
  <c r="CF9" i="5"/>
  <c r="CG9" i="5"/>
  <c r="CH9" i="5"/>
  <c r="CI9" i="5"/>
  <c r="CJ9" i="5"/>
  <c r="CK9" i="5"/>
  <c r="CL9" i="5"/>
  <c r="CM9" i="5"/>
  <c r="CN9" i="5"/>
  <c r="CO9" i="5"/>
  <c r="CP9" i="5"/>
  <c r="CQ9" i="5"/>
  <c r="CR9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Y10" i="5"/>
  <c r="BZ10" i="5"/>
  <c r="CA10" i="5"/>
  <c r="CB10" i="5"/>
  <c r="CC10" i="5"/>
  <c r="CD10" i="5"/>
  <c r="CE10" i="5"/>
  <c r="CF10" i="5"/>
  <c r="CG10" i="5"/>
  <c r="CH10" i="5"/>
  <c r="CI10" i="5"/>
  <c r="CJ10" i="5"/>
  <c r="CK10" i="5"/>
  <c r="CL10" i="5"/>
  <c r="CM10" i="5"/>
  <c r="CN10" i="5"/>
  <c r="CO10" i="5"/>
  <c r="CP10" i="5"/>
  <c r="CQ10" i="5"/>
  <c r="CR10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BG12" i="5"/>
  <c r="BH12" i="5"/>
  <c r="BI12" i="5"/>
  <c r="BJ12" i="5"/>
  <c r="BK12" i="5"/>
  <c r="BL12" i="5"/>
  <c r="BM12" i="5"/>
  <c r="BN12" i="5"/>
  <c r="BO12" i="5"/>
  <c r="BP12" i="5"/>
  <c r="BQ12" i="5"/>
  <c r="BR12" i="5"/>
  <c r="BS12" i="5"/>
  <c r="BT12" i="5"/>
  <c r="BU12" i="5"/>
  <c r="BV12" i="5"/>
  <c r="BW12" i="5"/>
  <c r="BX12" i="5"/>
  <c r="BY12" i="5"/>
  <c r="BZ12" i="5"/>
  <c r="CA12" i="5"/>
  <c r="CB12" i="5"/>
  <c r="CC12" i="5"/>
  <c r="CD12" i="5"/>
  <c r="CE12" i="5"/>
  <c r="CF12" i="5"/>
  <c r="CG12" i="5"/>
  <c r="CH12" i="5"/>
  <c r="CI12" i="5"/>
  <c r="CJ12" i="5"/>
  <c r="CK12" i="5"/>
  <c r="CL12" i="5"/>
  <c r="CM12" i="5"/>
  <c r="CN12" i="5"/>
  <c r="CO12" i="5"/>
  <c r="CP12" i="5"/>
  <c r="CQ12" i="5"/>
  <c r="CR12" i="5"/>
  <c r="BG13" i="5"/>
  <c r="BH13" i="5"/>
  <c r="BI13" i="5"/>
  <c r="BJ13" i="5"/>
  <c r="BK13" i="5"/>
  <c r="BL13" i="5"/>
  <c r="BM13" i="5"/>
  <c r="BN13" i="5"/>
  <c r="BO13" i="5"/>
  <c r="BP13" i="5"/>
  <c r="BQ13" i="5"/>
  <c r="BR13" i="5"/>
  <c r="BS13" i="5"/>
  <c r="BT13" i="5"/>
  <c r="BU13" i="5"/>
  <c r="BV13" i="5"/>
  <c r="BW13" i="5"/>
  <c r="BX13" i="5"/>
  <c r="BY13" i="5"/>
  <c r="BZ13" i="5"/>
  <c r="CA13" i="5"/>
  <c r="CB13" i="5"/>
  <c r="CC13" i="5"/>
  <c r="CD13" i="5"/>
  <c r="CE13" i="5"/>
  <c r="CF13" i="5"/>
  <c r="CG13" i="5"/>
  <c r="CH13" i="5"/>
  <c r="CI13" i="5"/>
  <c r="CJ13" i="5"/>
  <c r="CK13" i="5"/>
  <c r="CL13" i="5"/>
  <c r="CM13" i="5"/>
  <c r="CN13" i="5"/>
  <c r="CO13" i="5"/>
  <c r="CP13" i="5"/>
  <c r="CQ13" i="5"/>
  <c r="CR13" i="5"/>
  <c r="BG14" i="5"/>
  <c r="BH14" i="5"/>
  <c r="BI14" i="5"/>
  <c r="BJ14" i="5"/>
  <c r="BK14" i="5"/>
  <c r="BL14" i="5"/>
  <c r="BM14" i="5"/>
  <c r="BN14" i="5"/>
  <c r="BO14" i="5"/>
  <c r="BP14" i="5"/>
  <c r="BQ14" i="5"/>
  <c r="BR14" i="5"/>
  <c r="BS14" i="5"/>
  <c r="BT14" i="5"/>
  <c r="BU14" i="5"/>
  <c r="BV14" i="5"/>
  <c r="BW14" i="5"/>
  <c r="BX14" i="5"/>
  <c r="BY14" i="5"/>
  <c r="BZ14" i="5"/>
  <c r="CA14" i="5"/>
  <c r="CB14" i="5"/>
  <c r="CC14" i="5"/>
  <c r="CD14" i="5"/>
  <c r="CE14" i="5"/>
  <c r="CF14" i="5"/>
  <c r="CG14" i="5"/>
  <c r="CH14" i="5"/>
  <c r="CI14" i="5"/>
  <c r="CJ14" i="5"/>
  <c r="CK14" i="5"/>
  <c r="CL14" i="5"/>
  <c r="CM14" i="5"/>
  <c r="CN14" i="5"/>
  <c r="CO14" i="5"/>
  <c r="CP14" i="5"/>
  <c r="CQ14" i="5"/>
  <c r="CR14" i="5"/>
  <c r="BG15" i="5"/>
  <c r="BH15" i="5"/>
  <c r="BI15" i="5"/>
  <c r="BJ15" i="5"/>
  <c r="BK15" i="5"/>
  <c r="BL15" i="5"/>
  <c r="BM15" i="5"/>
  <c r="BN15" i="5"/>
  <c r="BO15" i="5"/>
  <c r="BP15" i="5"/>
  <c r="BQ15" i="5"/>
  <c r="BR15" i="5"/>
  <c r="BS15" i="5"/>
  <c r="BT15" i="5"/>
  <c r="BU15" i="5"/>
  <c r="BV15" i="5"/>
  <c r="BW15" i="5"/>
  <c r="BX15" i="5"/>
  <c r="BY15" i="5"/>
  <c r="BZ15" i="5"/>
  <c r="CA15" i="5"/>
  <c r="CB15" i="5"/>
  <c r="CC15" i="5"/>
  <c r="CD15" i="5"/>
  <c r="CE15" i="5"/>
  <c r="CF15" i="5"/>
  <c r="CG15" i="5"/>
  <c r="CH15" i="5"/>
  <c r="CI15" i="5"/>
  <c r="CJ15" i="5"/>
  <c r="CK15" i="5"/>
  <c r="CL15" i="5"/>
  <c r="CM15" i="5"/>
  <c r="CN15" i="5"/>
  <c r="CO15" i="5"/>
  <c r="CP15" i="5"/>
  <c r="CQ15" i="5"/>
  <c r="CR15" i="5"/>
  <c r="BG16" i="5"/>
  <c r="BH16" i="5"/>
  <c r="BI16" i="5"/>
  <c r="BJ16" i="5"/>
  <c r="BK16" i="5"/>
  <c r="BL16" i="5"/>
  <c r="BM16" i="5"/>
  <c r="BN16" i="5"/>
  <c r="BO16" i="5"/>
  <c r="BP16" i="5"/>
  <c r="BQ16" i="5"/>
  <c r="BR16" i="5"/>
  <c r="BS16" i="5"/>
  <c r="BT16" i="5"/>
  <c r="BU16" i="5"/>
  <c r="BV16" i="5"/>
  <c r="BW16" i="5"/>
  <c r="BX16" i="5"/>
  <c r="BY16" i="5"/>
  <c r="BZ16" i="5"/>
  <c r="CA16" i="5"/>
  <c r="CB16" i="5"/>
  <c r="CC16" i="5"/>
  <c r="CD16" i="5"/>
  <c r="CE16" i="5"/>
  <c r="CF16" i="5"/>
  <c r="CG16" i="5"/>
  <c r="CH16" i="5"/>
  <c r="CI16" i="5"/>
  <c r="CJ16" i="5"/>
  <c r="CK16" i="5"/>
  <c r="CL16" i="5"/>
  <c r="CM16" i="5"/>
  <c r="CN16" i="5"/>
  <c r="CO16" i="5"/>
  <c r="CP16" i="5"/>
  <c r="CQ16" i="5"/>
  <c r="CR16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BG18" i="5"/>
  <c r="BH18" i="5"/>
  <c r="BI18" i="5"/>
  <c r="BJ18" i="5"/>
  <c r="BK18" i="5"/>
  <c r="BL18" i="5"/>
  <c r="BM18" i="5"/>
  <c r="BN18" i="5"/>
  <c r="BO18" i="5"/>
  <c r="BP18" i="5"/>
  <c r="BQ18" i="5"/>
  <c r="BR18" i="5"/>
  <c r="BS18" i="5"/>
  <c r="BT18" i="5"/>
  <c r="BU18" i="5"/>
  <c r="BV18" i="5"/>
  <c r="BW18" i="5"/>
  <c r="BX18" i="5"/>
  <c r="BY18" i="5"/>
  <c r="BZ18" i="5"/>
  <c r="CA18" i="5"/>
  <c r="CB18" i="5"/>
  <c r="CC18" i="5"/>
  <c r="CD18" i="5"/>
  <c r="CE18" i="5"/>
  <c r="CF18" i="5"/>
  <c r="CG18" i="5"/>
  <c r="CH18" i="5"/>
  <c r="CI18" i="5"/>
  <c r="CJ18" i="5"/>
  <c r="CK18" i="5"/>
  <c r="CL18" i="5"/>
  <c r="CM18" i="5"/>
  <c r="CN18" i="5"/>
  <c r="CO18" i="5"/>
  <c r="CP18" i="5"/>
  <c r="CQ18" i="5"/>
  <c r="CR18" i="5"/>
  <c r="BG19" i="5"/>
  <c r="BH19" i="5"/>
  <c r="BI19" i="5"/>
  <c r="BJ19" i="5"/>
  <c r="BK19" i="5"/>
  <c r="BL19" i="5"/>
  <c r="BM19" i="5"/>
  <c r="BN19" i="5"/>
  <c r="BO19" i="5"/>
  <c r="BP19" i="5"/>
  <c r="BQ19" i="5"/>
  <c r="BR19" i="5"/>
  <c r="BS19" i="5"/>
  <c r="BT19" i="5"/>
  <c r="BU19" i="5"/>
  <c r="BV19" i="5"/>
  <c r="BW19" i="5"/>
  <c r="BX19" i="5"/>
  <c r="BY19" i="5"/>
  <c r="BZ19" i="5"/>
  <c r="CA19" i="5"/>
  <c r="CB19" i="5"/>
  <c r="CC19" i="5"/>
  <c r="CD19" i="5"/>
  <c r="CE19" i="5"/>
  <c r="CF19" i="5"/>
  <c r="CG19" i="5"/>
  <c r="CH19" i="5"/>
  <c r="CI19" i="5"/>
  <c r="CJ19" i="5"/>
  <c r="CK19" i="5"/>
  <c r="CL19" i="5"/>
  <c r="CM19" i="5"/>
  <c r="CN19" i="5"/>
  <c r="CO19" i="5"/>
  <c r="CP19" i="5"/>
  <c r="CQ19" i="5"/>
  <c r="CR19" i="5"/>
  <c r="BG20" i="5"/>
  <c r="BH20" i="5"/>
  <c r="BI20" i="5"/>
  <c r="BJ20" i="5"/>
  <c r="BK20" i="5"/>
  <c r="BL20" i="5"/>
  <c r="BM20" i="5"/>
  <c r="BN20" i="5"/>
  <c r="BO20" i="5"/>
  <c r="BP20" i="5"/>
  <c r="BQ20" i="5"/>
  <c r="BR20" i="5"/>
  <c r="BS20" i="5"/>
  <c r="BT20" i="5"/>
  <c r="BU20" i="5"/>
  <c r="BV20" i="5"/>
  <c r="BW20" i="5"/>
  <c r="BX20" i="5"/>
  <c r="BY20" i="5"/>
  <c r="BZ20" i="5"/>
  <c r="CA20" i="5"/>
  <c r="CB20" i="5"/>
  <c r="CC20" i="5"/>
  <c r="CD20" i="5"/>
  <c r="CE20" i="5"/>
  <c r="CF20" i="5"/>
  <c r="CG20" i="5"/>
  <c r="CH20" i="5"/>
  <c r="CI20" i="5"/>
  <c r="CJ20" i="5"/>
  <c r="CK20" i="5"/>
  <c r="CL20" i="5"/>
  <c r="CM20" i="5"/>
  <c r="CN20" i="5"/>
  <c r="CO20" i="5"/>
  <c r="CP20" i="5"/>
  <c r="CQ20" i="5"/>
  <c r="CR20" i="5"/>
  <c r="BG21" i="5"/>
  <c r="BH21" i="5"/>
  <c r="BI21" i="5"/>
  <c r="BJ21" i="5"/>
  <c r="BK21" i="5"/>
  <c r="BL21" i="5"/>
  <c r="BM21" i="5"/>
  <c r="BN21" i="5"/>
  <c r="BO21" i="5"/>
  <c r="BP21" i="5"/>
  <c r="BQ21" i="5"/>
  <c r="BR21" i="5"/>
  <c r="BS21" i="5"/>
  <c r="BT21" i="5"/>
  <c r="BU21" i="5"/>
  <c r="BV21" i="5"/>
  <c r="BW21" i="5"/>
  <c r="BX21" i="5"/>
  <c r="BY21" i="5"/>
  <c r="BZ21" i="5"/>
  <c r="CA21" i="5"/>
  <c r="CB21" i="5"/>
  <c r="CC21" i="5"/>
  <c r="CD21" i="5"/>
  <c r="CE21" i="5"/>
  <c r="CF21" i="5"/>
  <c r="CG21" i="5"/>
  <c r="CH21" i="5"/>
  <c r="CI21" i="5"/>
  <c r="CJ21" i="5"/>
  <c r="CK21" i="5"/>
  <c r="CL21" i="5"/>
  <c r="CM21" i="5"/>
  <c r="CN21" i="5"/>
  <c r="CO21" i="5"/>
  <c r="CP21" i="5"/>
  <c r="CQ21" i="5"/>
  <c r="CR21" i="5"/>
  <c r="BG22" i="5"/>
  <c r="BH22" i="5"/>
  <c r="BI22" i="5"/>
  <c r="BJ22" i="5"/>
  <c r="BK22" i="5"/>
  <c r="BL22" i="5"/>
  <c r="BM22" i="5"/>
  <c r="BN22" i="5"/>
  <c r="BO22" i="5"/>
  <c r="BP22" i="5"/>
  <c r="BQ22" i="5"/>
  <c r="BR22" i="5"/>
  <c r="BS22" i="5"/>
  <c r="BT22" i="5"/>
  <c r="BU22" i="5"/>
  <c r="BV22" i="5"/>
  <c r="BW22" i="5"/>
  <c r="BX22" i="5"/>
  <c r="BY22" i="5"/>
  <c r="BZ22" i="5"/>
  <c r="CA22" i="5"/>
  <c r="CB22" i="5"/>
  <c r="CC22" i="5"/>
  <c r="CD22" i="5"/>
  <c r="CE22" i="5"/>
  <c r="CF22" i="5"/>
  <c r="CG22" i="5"/>
  <c r="CH22" i="5"/>
  <c r="CI22" i="5"/>
  <c r="CJ22" i="5"/>
  <c r="CK22" i="5"/>
  <c r="CL22" i="5"/>
  <c r="CM22" i="5"/>
  <c r="CN22" i="5"/>
  <c r="CO22" i="5"/>
  <c r="CP22" i="5"/>
  <c r="CQ22" i="5"/>
  <c r="CR22" i="5"/>
  <c r="BG23" i="5"/>
  <c r="BH23" i="5"/>
  <c r="BI23" i="5"/>
  <c r="BJ23" i="5"/>
  <c r="BK23" i="5"/>
  <c r="BL23" i="5"/>
  <c r="BM23" i="5"/>
  <c r="BN23" i="5"/>
  <c r="BO23" i="5"/>
  <c r="BP23" i="5"/>
  <c r="BQ23" i="5"/>
  <c r="BR23" i="5"/>
  <c r="BS23" i="5"/>
  <c r="BT23" i="5"/>
  <c r="BU23" i="5"/>
  <c r="BV23" i="5"/>
  <c r="BW23" i="5"/>
  <c r="BX23" i="5"/>
  <c r="BY23" i="5"/>
  <c r="BZ23" i="5"/>
  <c r="CA23" i="5"/>
  <c r="CB23" i="5"/>
  <c r="CC23" i="5"/>
  <c r="CD23" i="5"/>
  <c r="CE23" i="5"/>
  <c r="CF23" i="5"/>
  <c r="CG23" i="5"/>
  <c r="CH23" i="5"/>
  <c r="CI23" i="5"/>
  <c r="CJ23" i="5"/>
  <c r="CK23" i="5"/>
  <c r="CL23" i="5"/>
  <c r="CM23" i="5"/>
  <c r="CN23" i="5"/>
  <c r="CO23" i="5"/>
  <c r="CP23" i="5"/>
  <c r="CQ23" i="5"/>
  <c r="CR23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BG25" i="5"/>
  <c r="BH25" i="5"/>
  <c r="BI25" i="5"/>
  <c r="BJ25" i="5"/>
  <c r="BK25" i="5"/>
  <c r="BL25" i="5"/>
  <c r="BM25" i="5"/>
  <c r="BN25" i="5"/>
  <c r="BO25" i="5"/>
  <c r="BP25" i="5"/>
  <c r="BQ25" i="5"/>
  <c r="BR25" i="5"/>
  <c r="BS25" i="5"/>
  <c r="BT25" i="5"/>
  <c r="BU25" i="5"/>
  <c r="BV25" i="5"/>
  <c r="BW25" i="5"/>
  <c r="BX25" i="5"/>
  <c r="BY25" i="5"/>
  <c r="BZ25" i="5"/>
  <c r="CA25" i="5"/>
  <c r="CB25" i="5"/>
  <c r="CC25" i="5"/>
  <c r="CD25" i="5"/>
  <c r="CE25" i="5"/>
  <c r="CF25" i="5"/>
  <c r="CG25" i="5"/>
  <c r="CH25" i="5"/>
  <c r="CI25" i="5"/>
  <c r="CJ25" i="5"/>
  <c r="CK25" i="5"/>
  <c r="CL25" i="5"/>
  <c r="CM25" i="5"/>
  <c r="CN25" i="5"/>
  <c r="CO25" i="5"/>
  <c r="CP25" i="5"/>
  <c r="CQ25" i="5"/>
  <c r="CR25" i="5"/>
  <c r="BG26" i="5"/>
  <c r="BH26" i="5"/>
  <c r="BI26" i="5"/>
  <c r="BJ26" i="5"/>
  <c r="BK26" i="5"/>
  <c r="BL26" i="5"/>
  <c r="BM26" i="5"/>
  <c r="BN26" i="5"/>
  <c r="BO26" i="5"/>
  <c r="BP26" i="5"/>
  <c r="BQ26" i="5"/>
  <c r="BR26" i="5"/>
  <c r="BS26" i="5"/>
  <c r="BT26" i="5"/>
  <c r="BU26" i="5"/>
  <c r="BV26" i="5"/>
  <c r="BW26" i="5"/>
  <c r="BX26" i="5"/>
  <c r="BY26" i="5"/>
  <c r="BZ26" i="5"/>
  <c r="CA26" i="5"/>
  <c r="CB26" i="5"/>
  <c r="CC26" i="5"/>
  <c r="CD26" i="5"/>
  <c r="CE26" i="5"/>
  <c r="CF26" i="5"/>
  <c r="CG26" i="5"/>
  <c r="CH26" i="5"/>
  <c r="CI26" i="5"/>
  <c r="CJ26" i="5"/>
  <c r="CK26" i="5"/>
  <c r="CL26" i="5"/>
  <c r="CM26" i="5"/>
  <c r="CN26" i="5"/>
  <c r="CO26" i="5"/>
  <c r="CP26" i="5"/>
  <c r="CQ26" i="5"/>
  <c r="CR26" i="5"/>
  <c r="BG27" i="5"/>
  <c r="BH27" i="5"/>
  <c r="BI27" i="5"/>
  <c r="BJ27" i="5"/>
  <c r="BK27" i="5"/>
  <c r="BL27" i="5"/>
  <c r="BM27" i="5"/>
  <c r="BN27" i="5"/>
  <c r="BO27" i="5"/>
  <c r="BP27" i="5"/>
  <c r="BQ27" i="5"/>
  <c r="BR27" i="5"/>
  <c r="BS27" i="5"/>
  <c r="BT27" i="5"/>
  <c r="BU27" i="5"/>
  <c r="BV27" i="5"/>
  <c r="BW27" i="5"/>
  <c r="BX27" i="5"/>
  <c r="BY27" i="5"/>
  <c r="BZ27" i="5"/>
  <c r="CA27" i="5"/>
  <c r="CB27" i="5"/>
  <c r="CC27" i="5"/>
  <c r="CD27" i="5"/>
  <c r="CE27" i="5"/>
  <c r="CF27" i="5"/>
  <c r="CG27" i="5"/>
  <c r="CH27" i="5"/>
  <c r="CI27" i="5"/>
  <c r="CJ27" i="5"/>
  <c r="CK27" i="5"/>
  <c r="CL27" i="5"/>
  <c r="CM27" i="5"/>
  <c r="CN27" i="5"/>
  <c r="CO27" i="5"/>
  <c r="CP27" i="5"/>
  <c r="CQ27" i="5"/>
  <c r="CR27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BG29" i="5"/>
  <c r="BH29" i="5"/>
  <c r="BI29" i="5"/>
  <c r="BJ29" i="5"/>
  <c r="BK29" i="5"/>
  <c r="BL29" i="5"/>
  <c r="BM29" i="5"/>
  <c r="BN29" i="5"/>
  <c r="BO29" i="5"/>
  <c r="BP29" i="5"/>
  <c r="BQ29" i="5"/>
  <c r="BR29" i="5"/>
  <c r="BS29" i="5"/>
  <c r="BT29" i="5"/>
  <c r="BU29" i="5"/>
  <c r="BV29" i="5"/>
  <c r="BW29" i="5"/>
  <c r="BX29" i="5"/>
  <c r="BY29" i="5"/>
  <c r="BZ29" i="5"/>
  <c r="CA29" i="5"/>
  <c r="CB29" i="5"/>
  <c r="CC29" i="5"/>
  <c r="CD29" i="5"/>
  <c r="CE29" i="5"/>
  <c r="CF29" i="5"/>
  <c r="CG29" i="5"/>
  <c r="CH29" i="5"/>
  <c r="CI29" i="5"/>
  <c r="CJ29" i="5"/>
  <c r="CK29" i="5"/>
  <c r="CL29" i="5"/>
  <c r="CM29" i="5"/>
  <c r="CN29" i="5"/>
  <c r="CO29" i="5"/>
  <c r="CP29" i="5"/>
  <c r="CQ29" i="5"/>
  <c r="CR29" i="5"/>
  <c r="BG30" i="5"/>
  <c r="BH30" i="5"/>
  <c r="BI30" i="5"/>
  <c r="BJ30" i="5"/>
  <c r="BK30" i="5"/>
  <c r="BL30" i="5"/>
  <c r="BM30" i="5"/>
  <c r="BN30" i="5"/>
  <c r="BO30" i="5"/>
  <c r="BP30" i="5"/>
  <c r="BQ30" i="5"/>
  <c r="BR30" i="5"/>
  <c r="BS30" i="5"/>
  <c r="BT30" i="5"/>
  <c r="BU30" i="5"/>
  <c r="BV30" i="5"/>
  <c r="BW30" i="5"/>
  <c r="BX30" i="5"/>
  <c r="BY30" i="5"/>
  <c r="BZ30" i="5"/>
  <c r="CA30" i="5"/>
  <c r="CB30" i="5"/>
  <c r="CC30" i="5"/>
  <c r="CD30" i="5"/>
  <c r="CE30" i="5"/>
  <c r="CF30" i="5"/>
  <c r="CG30" i="5"/>
  <c r="CH30" i="5"/>
  <c r="CI30" i="5"/>
  <c r="CJ30" i="5"/>
  <c r="CK30" i="5"/>
  <c r="CL30" i="5"/>
  <c r="CM30" i="5"/>
  <c r="CN30" i="5"/>
  <c r="CO30" i="5"/>
  <c r="CP30" i="5"/>
  <c r="CQ30" i="5"/>
  <c r="CR30" i="5"/>
  <c r="BG31" i="5"/>
  <c r="BH31" i="5"/>
  <c r="BI31" i="5"/>
  <c r="BJ31" i="5"/>
  <c r="BK31" i="5"/>
  <c r="BL31" i="5"/>
  <c r="BM31" i="5"/>
  <c r="BN31" i="5"/>
  <c r="BO31" i="5"/>
  <c r="BP31" i="5"/>
  <c r="BQ31" i="5"/>
  <c r="BR31" i="5"/>
  <c r="BS31" i="5"/>
  <c r="BT31" i="5"/>
  <c r="BU31" i="5"/>
  <c r="BV31" i="5"/>
  <c r="BW31" i="5"/>
  <c r="BX31" i="5"/>
  <c r="BY31" i="5"/>
  <c r="BZ31" i="5"/>
  <c r="CA31" i="5"/>
  <c r="CB31" i="5"/>
  <c r="CC31" i="5"/>
  <c r="CD31" i="5"/>
  <c r="CE31" i="5"/>
  <c r="CF31" i="5"/>
  <c r="CG31" i="5"/>
  <c r="CH31" i="5"/>
  <c r="CI31" i="5"/>
  <c r="CJ31" i="5"/>
  <c r="CK31" i="5"/>
  <c r="CL31" i="5"/>
  <c r="CM31" i="5"/>
  <c r="CN31" i="5"/>
  <c r="CO31" i="5"/>
  <c r="CP31" i="5"/>
  <c r="CQ31" i="5"/>
  <c r="CR31" i="5"/>
  <c r="BG32" i="5"/>
  <c r="BH32" i="5"/>
  <c r="BI32" i="5"/>
  <c r="BJ32" i="5"/>
  <c r="BK32" i="5"/>
  <c r="BL32" i="5"/>
  <c r="BM32" i="5"/>
  <c r="BN32" i="5"/>
  <c r="BO32" i="5"/>
  <c r="BP32" i="5"/>
  <c r="BQ32" i="5"/>
  <c r="BR32" i="5"/>
  <c r="BS32" i="5"/>
  <c r="BT32" i="5"/>
  <c r="BU32" i="5"/>
  <c r="BV32" i="5"/>
  <c r="BW32" i="5"/>
  <c r="BX32" i="5"/>
  <c r="BY32" i="5"/>
  <c r="BZ32" i="5"/>
  <c r="CA32" i="5"/>
  <c r="CB32" i="5"/>
  <c r="CC32" i="5"/>
  <c r="CD32" i="5"/>
  <c r="CE32" i="5"/>
  <c r="CF32" i="5"/>
  <c r="CG32" i="5"/>
  <c r="CH32" i="5"/>
  <c r="CI32" i="5"/>
  <c r="CJ32" i="5"/>
  <c r="CK32" i="5"/>
  <c r="CL32" i="5"/>
  <c r="CM32" i="5"/>
  <c r="CN32" i="5"/>
  <c r="CO32" i="5"/>
  <c r="CP32" i="5"/>
  <c r="CQ32" i="5"/>
  <c r="CR32" i="5"/>
  <c r="BG33" i="5"/>
  <c r="BH33" i="5"/>
  <c r="BI33" i="5"/>
  <c r="BJ33" i="5"/>
  <c r="BK33" i="5"/>
  <c r="BL33" i="5"/>
  <c r="BM33" i="5"/>
  <c r="BN33" i="5"/>
  <c r="BO33" i="5"/>
  <c r="BP33" i="5"/>
  <c r="BQ33" i="5"/>
  <c r="BR33" i="5"/>
  <c r="BS33" i="5"/>
  <c r="BT33" i="5"/>
  <c r="BU33" i="5"/>
  <c r="BV33" i="5"/>
  <c r="BW33" i="5"/>
  <c r="BX33" i="5"/>
  <c r="BY33" i="5"/>
  <c r="BZ33" i="5"/>
  <c r="CA33" i="5"/>
  <c r="CB33" i="5"/>
  <c r="CC33" i="5"/>
  <c r="CD33" i="5"/>
  <c r="CE33" i="5"/>
  <c r="CF33" i="5"/>
  <c r="CG33" i="5"/>
  <c r="CH33" i="5"/>
  <c r="CI33" i="5"/>
  <c r="CJ33" i="5"/>
  <c r="CK33" i="5"/>
  <c r="CL33" i="5"/>
  <c r="CM33" i="5"/>
  <c r="CN33" i="5"/>
  <c r="CO33" i="5"/>
  <c r="CP33" i="5"/>
  <c r="CQ33" i="5"/>
  <c r="CR33" i="5"/>
  <c r="BG34" i="5"/>
  <c r="BH34" i="5"/>
  <c r="BI34" i="5"/>
  <c r="BJ34" i="5"/>
  <c r="BK34" i="5"/>
  <c r="BL34" i="5"/>
  <c r="BM34" i="5"/>
  <c r="BN34" i="5"/>
  <c r="BO34" i="5"/>
  <c r="BP34" i="5"/>
  <c r="BQ34" i="5"/>
  <c r="BR34" i="5"/>
  <c r="BS34" i="5"/>
  <c r="BT34" i="5"/>
  <c r="BU34" i="5"/>
  <c r="BV34" i="5"/>
  <c r="BW34" i="5"/>
  <c r="BX34" i="5"/>
  <c r="BY34" i="5"/>
  <c r="BZ34" i="5"/>
  <c r="CA34" i="5"/>
  <c r="CB34" i="5"/>
  <c r="CC34" i="5"/>
  <c r="CD34" i="5"/>
  <c r="CE34" i="5"/>
  <c r="CF34" i="5"/>
  <c r="CG34" i="5"/>
  <c r="CH34" i="5"/>
  <c r="CI34" i="5"/>
  <c r="CJ34" i="5"/>
  <c r="CK34" i="5"/>
  <c r="CL34" i="5"/>
  <c r="CM34" i="5"/>
  <c r="CN34" i="5"/>
  <c r="CO34" i="5"/>
  <c r="CP34" i="5"/>
  <c r="CQ34" i="5"/>
  <c r="CR34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I35" i="5"/>
  <c r="CJ35" i="5"/>
  <c r="CK35" i="5"/>
  <c r="CL35" i="5"/>
  <c r="CM35" i="5"/>
  <c r="CN35" i="5"/>
  <c r="CO35" i="5"/>
  <c r="CP35" i="5"/>
  <c r="CQ35" i="5"/>
  <c r="CR35" i="5"/>
  <c r="BG36" i="5"/>
  <c r="BH36" i="5"/>
  <c r="BI36" i="5"/>
  <c r="BJ36" i="5"/>
  <c r="BK36" i="5"/>
  <c r="BL36" i="5"/>
  <c r="BM36" i="5"/>
  <c r="BN36" i="5"/>
  <c r="BO36" i="5"/>
  <c r="BP36" i="5"/>
  <c r="BQ36" i="5"/>
  <c r="BR36" i="5"/>
  <c r="BS36" i="5"/>
  <c r="BT36" i="5"/>
  <c r="BU36" i="5"/>
  <c r="BV36" i="5"/>
  <c r="BW36" i="5"/>
  <c r="BX36" i="5"/>
  <c r="BY36" i="5"/>
  <c r="BZ36" i="5"/>
  <c r="CA36" i="5"/>
  <c r="CB36" i="5"/>
  <c r="CC36" i="5"/>
  <c r="CD36" i="5"/>
  <c r="CE36" i="5"/>
  <c r="CF36" i="5"/>
  <c r="CG36" i="5"/>
  <c r="CH36" i="5"/>
  <c r="CI36" i="5"/>
  <c r="CJ36" i="5"/>
  <c r="CK36" i="5"/>
  <c r="CL36" i="5"/>
  <c r="CM36" i="5"/>
  <c r="CN36" i="5"/>
  <c r="CO36" i="5"/>
  <c r="CP36" i="5"/>
  <c r="CQ36" i="5"/>
  <c r="CR36" i="5"/>
  <c r="BG37" i="5"/>
  <c r="BH37" i="5"/>
  <c r="BI37" i="5"/>
  <c r="BJ37" i="5"/>
  <c r="BK37" i="5"/>
  <c r="BL37" i="5"/>
  <c r="BM37" i="5"/>
  <c r="BN37" i="5"/>
  <c r="BO37" i="5"/>
  <c r="BP37" i="5"/>
  <c r="BQ37" i="5"/>
  <c r="BR37" i="5"/>
  <c r="BS37" i="5"/>
  <c r="BT37" i="5"/>
  <c r="BU37" i="5"/>
  <c r="BV37" i="5"/>
  <c r="BW37" i="5"/>
  <c r="BX37" i="5"/>
  <c r="BY37" i="5"/>
  <c r="BZ37" i="5"/>
  <c r="CA37" i="5"/>
  <c r="CB37" i="5"/>
  <c r="CC37" i="5"/>
  <c r="CD37" i="5"/>
  <c r="CE37" i="5"/>
  <c r="CF37" i="5"/>
  <c r="CG37" i="5"/>
  <c r="CH37" i="5"/>
  <c r="CI37" i="5"/>
  <c r="CJ37" i="5"/>
  <c r="CK37" i="5"/>
  <c r="CL37" i="5"/>
  <c r="CM37" i="5"/>
  <c r="CN37" i="5"/>
  <c r="CO37" i="5"/>
  <c r="CP37" i="5"/>
  <c r="CQ37" i="5"/>
  <c r="CR37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BG42" i="5"/>
  <c r="BH42" i="5"/>
  <c r="BI42" i="5"/>
  <c r="BJ42" i="5"/>
  <c r="BK42" i="5"/>
  <c r="BL42" i="5"/>
  <c r="BM42" i="5"/>
  <c r="BN42" i="5"/>
  <c r="BO42" i="5"/>
  <c r="BP42" i="5"/>
  <c r="BQ42" i="5"/>
  <c r="BR42" i="5"/>
  <c r="BS42" i="5"/>
  <c r="BT42" i="5"/>
  <c r="BU42" i="5"/>
  <c r="BV42" i="5"/>
  <c r="BW42" i="5"/>
  <c r="BX42" i="5"/>
  <c r="BY42" i="5"/>
  <c r="BZ42" i="5"/>
  <c r="CA42" i="5"/>
  <c r="CB42" i="5"/>
  <c r="CC42" i="5"/>
  <c r="CD42" i="5"/>
  <c r="CE42" i="5"/>
  <c r="CF42" i="5"/>
  <c r="CG42" i="5"/>
  <c r="CH42" i="5"/>
  <c r="CI42" i="5"/>
  <c r="CJ42" i="5"/>
  <c r="CK42" i="5"/>
  <c r="CL42" i="5"/>
  <c r="CM42" i="5"/>
  <c r="CN42" i="5"/>
  <c r="CO42" i="5"/>
  <c r="CP42" i="5"/>
  <c r="CQ42" i="5"/>
  <c r="CR42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BG45" i="5"/>
  <c r="BH45" i="5"/>
  <c r="BI45" i="5"/>
  <c r="BJ45" i="5"/>
  <c r="BK45" i="5"/>
  <c r="BL45" i="5"/>
  <c r="BM45" i="5"/>
  <c r="BN45" i="5"/>
  <c r="BO45" i="5"/>
  <c r="BP45" i="5"/>
  <c r="BQ45" i="5"/>
  <c r="BR45" i="5"/>
  <c r="BS45" i="5"/>
  <c r="BT45" i="5"/>
  <c r="BU45" i="5"/>
  <c r="BV45" i="5"/>
  <c r="BW45" i="5"/>
  <c r="BX45" i="5"/>
  <c r="BY45" i="5"/>
  <c r="BZ45" i="5"/>
  <c r="CA45" i="5"/>
  <c r="CB45" i="5"/>
  <c r="CC45" i="5"/>
  <c r="CD45" i="5"/>
  <c r="CE45" i="5"/>
  <c r="CF45" i="5"/>
  <c r="CG45" i="5"/>
  <c r="CH45" i="5"/>
  <c r="CI45" i="5"/>
  <c r="CJ45" i="5"/>
  <c r="CK45" i="5"/>
  <c r="CL45" i="5"/>
  <c r="CM45" i="5"/>
  <c r="CN45" i="5"/>
  <c r="CO45" i="5"/>
  <c r="CP45" i="5"/>
  <c r="CQ45" i="5"/>
  <c r="CR45" i="5"/>
  <c r="BG46" i="5"/>
  <c r="BH46" i="5"/>
  <c r="BI46" i="5"/>
  <c r="BJ46" i="5"/>
  <c r="BK46" i="5"/>
  <c r="BL46" i="5"/>
  <c r="BM46" i="5"/>
  <c r="BN46" i="5"/>
  <c r="BO46" i="5"/>
  <c r="BP46" i="5"/>
  <c r="BQ46" i="5"/>
  <c r="BR46" i="5"/>
  <c r="BS46" i="5"/>
  <c r="BT46" i="5"/>
  <c r="BU46" i="5"/>
  <c r="BV46" i="5"/>
  <c r="BW46" i="5"/>
  <c r="BX46" i="5"/>
  <c r="BY46" i="5"/>
  <c r="BZ46" i="5"/>
  <c r="CA46" i="5"/>
  <c r="CB46" i="5"/>
  <c r="CC46" i="5"/>
  <c r="CD46" i="5"/>
  <c r="CE46" i="5"/>
  <c r="CF46" i="5"/>
  <c r="CG46" i="5"/>
  <c r="CH46" i="5"/>
  <c r="CI46" i="5"/>
  <c r="CJ46" i="5"/>
  <c r="CK46" i="5"/>
  <c r="CL46" i="5"/>
  <c r="CM46" i="5"/>
  <c r="CN46" i="5"/>
  <c r="CO46" i="5"/>
  <c r="CP46" i="5"/>
  <c r="CQ46" i="5"/>
  <c r="CR46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BG48" i="5"/>
  <c r="BH48" i="5"/>
  <c r="BI48" i="5"/>
  <c r="BJ48" i="5"/>
  <c r="BK48" i="5"/>
  <c r="BL48" i="5"/>
  <c r="BM48" i="5"/>
  <c r="BN48" i="5"/>
  <c r="BO48" i="5"/>
  <c r="BP48" i="5"/>
  <c r="BQ48" i="5"/>
  <c r="BR48" i="5"/>
  <c r="BS48" i="5"/>
  <c r="BT48" i="5"/>
  <c r="BU48" i="5"/>
  <c r="BV48" i="5"/>
  <c r="BW48" i="5"/>
  <c r="BX48" i="5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P48" i="5"/>
  <c r="CQ48" i="5"/>
  <c r="CR48" i="5"/>
  <c r="BG49" i="5"/>
  <c r="BH49" i="5"/>
  <c r="BI49" i="5"/>
  <c r="BJ49" i="5"/>
  <c r="BK49" i="5"/>
  <c r="BL49" i="5"/>
  <c r="BM49" i="5"/>
  <c r="BN49" i="5"/>
  <c r="BO49" i="5"/>
  <c r="BP49" i="5"/>
  <c r="BQ49" i="5"/>
  <c r="BR49" i="5"/>
  <c r="BS49" i="5"/>
  <c r="BT49" i="5"/>
  <c r="BU49" i="5"/>
  <c r="BV49" i="5"/>
  <c r="BW49" i="5"/>
  <c r="BX49" i="5"/>
  <c r="BY49" i="5"/>
  <c r="BZ49" i="5"/>
  <c r="CA49" i="5"/>
  <c r="CB49" i="5"/>
  <c r="CC49" i="5"/>
  <c r="CD49" i="5"/>
  <c r="CE49" i="5"/>
  <c r="CF49" i="5"/>
  <c r="CG49" i="5"/>
  <c r="CH49" i="5"/>
  <c r="CI49" i="5"/>
  <c r="CJ49" i="5"/>
  <c r="CK49" i="5"/>
  <c r="CL49" i="5"/>
  <c r="CM49" i="5"/>
  <c r="CN49" i="5"/>
  <c r="CO49" i="5"/>
  <c r="CP49" i="5"/>
  <c r="CQ49" i="5"/>
  <c r="CR49" i="5"/>
  <c r="BG50" i="5"/>
  <c r="BH50" i="5"/>
  <c r="BI50" i="5"/>
  <c r="BJ50" i="5"/>
  <c r="BK50" i="5"/>
  <c r="BL50" i="5"/>
  <c r="BM50" i="5"/>
  <c r="BN50" i="5"/>
  <c r="BO50" i="5"/>
  <c r="BP50" i="5"/>
  <c r="BQ50" i="5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CP50" i="5"/>
  <c r="CQ50" i="5"/>
  <c r="CR50" i="5"/>
  <c r="BG51" i="5"/>
  <c r="BH51" i="5"/>
  <c r="BI51" i="5"/>
  <c r="BJ51" i="5"/>
  <c r="BK51" i="5"/>
  <c r="BL51" i="5"/>
  <c r="BM51" i="5"/>
  <c r="BN51" i="5"/>
  <c r="BO51" i="5"/>
  <c r="BP51" i="5"/>
  <c r="BQ51" i="5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CP51" i="5"/>
  <c r="CQ51" i="5"/>
  <c r="CR51" i="5"/>
  <c r="BG52" i="5"/>
  <c r="BH52" i="5"/>
  <c r="BI52" i="5"/>
  <c r="BJ52" i="5"/>
  <c r="BK52" i="5"/>
  <c r="BL52" i="5"/>
  <c r="BM52" i="5"/>
  <c r="BN52" i="5"/>
  <c r="BO52" i="5"/>
  <c r="BP52" i="5"/>
  <c r="BQ52" i="5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CP52" i="5"/>
  <c r="CQ52" i="5"/>
  <c r="CR52" i="5"/>
  <c r="BG53" i="5"/>
  <c r="BH53" i="5"/>
  <c r="BI53" i="5"/>
  <c r="BJ53" i="5"/>
  <c r="BK53" i="5"/>
  <c r="BL53" i="5"/>
  <c r="BM53" i="5"/>
  <c r="BN53" i="5"/>
  <c r="BO53" i="5"/>
  <c r="BP53" i="5"/>
  <c r="BQ53" i="5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CP53" i="5"/>
  <c r="CQ53" i="5"/>
  <c r="CR53" i="5"/>
  <c r="BG54" i="5"/>
  <c r="BH54" i="5"/>
  <c r="BI54" i="5"/>
  <c r="BJ54" i="5"/>
  <c r="BK54" i="5"/>
  <c r="BL54" i="5"/>
  <c r="BM54" i="5"/>
  <c r="BN54" i="5"/>
  <c r="BO54" i="5"/>
  <c r="BP54" i="5"/>
  <c r="BQ54" i="5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CP54" i="5"/>
  <c r="CQ54" i="5"/>
  <c r="CR54" i="5"/>
  <c r="BG55" i="5"/>
  <c r="BH55" i="5"/>
  <c r="BI55" i="5"/>
  <c r="BJ55" i="5"/>
  <c r="BK55" i="5"/>
  <c r="BL55" i="5"/>
  <c r="BM55" i="5"/>
  <c r="BN55" i="5"/>
  <c r="BO55" i="5"/>
  <c r="BP55" i="5"/>
  <c r="BQ55" i="5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CP55" i="5"/>
  <c r="CQ55" i="5"/>
  <c r="CR55" i="5"/>
  <c r="BG56" i="5"/>
  <c r="BH56" i="5"/>
  <c r="BI56" i="5"/>
  <c r="BJ56" i="5"/>
  <c r="BK56" i="5"/>
  <c r="BL56" i="5"/>
  <c r="BM56" i="5"/>
  <c r="BN56" i="5"/>
  <c r="BO56" i="5"/>
  <c r="BP56" i="5"/>
  <c r="BQ56" i="5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CP56" i="5"/>
  <c r="CQ56" i="5"/>
  <c r="CR56" i="5"/>
  <c r="BG57" i="5"/>
  <c r="BH57" i="5"/>
  <c r="BI57" i="5"/>
  <c r="BJ57" i="5"/>
  <c r="BK57" i="5"/>
  <c r="BL57" i="5"/>
  <c r="BM57" i="5"/>
  <c r="BN57" i="5"/>
  <c r="BO57" i="5"/>
  <c r="BP57" i="5"/>
  <c r="BQ57" i="5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CP57" i="5"/>
  <c r="CQ57" i="5"/>
  <c r="CR57" i="5"/>
  <c r="BG58" i="5"/>
  <c r="BH58" i="5"/>
  <c r="BI58" i="5"/>
  <c r="BJ58" i="5"/>
  <c r="BK58" i="5"/>
  <c r="BL58" i="5"/>
  <c r="BM58" i="5"/>
  <c r="BN58" i="5"/>
  <c r="BO58" i="5"/>
  <c r="BP58" i="5"/>
  <c r="BQ58" i="5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CP58" i="5"/>
  <c r="CQ58" i="5"/>
  <c r="CR58" i="5"/>
  <c r="BG59" i="5"/>
  <c r="BH59" i="5"/>
  <c r="BI59" i="5"/>
  <c r="BJ59" i="5"/>
  <c r="BK59" i="5"/>
  <c r="BL59" i="5"/>
  <c r="BM59" i="5"/>
  <c r="BN59" i="5"/>
  <c r="BO59" i="5"/>
  <c r="BP59" i="5"/>
  <c r="BQ59" i="5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P59" i="5"/>
  <c r="CQ59" i="5"/>
  <c r="CR59" i="5"/>
  <c r="BG60" i="5"/>
  <c r="BH60" i="5"/>
  <c r="BI60" i="5"/>
  <c r="BJ60" i="5"/>
  <c r="BK60" i="5"/>
  <c r="BL60" i="5"/>
  <c r="BM60" i="5"/>
  <c r="BN60" i="5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P60" i="5"/>
  <c r="CQ60" i="5"/>
  <c r="CR60" i="5"/>
  <c r="BG61" i="5"/>
  <c r="BH61" i="5"/>
  <c r="BI61" i="5"/>
  <c r="BJ61" i="5"/>
  <c r="BK61" i="5"/>
  <c r="BL61" i="5"/>
  <c r="BM61" i="5"/>
  <c r="BN61" i="5"/>
  <c r="BO61" i="5"/>
  <c r="BP61" i="5"/>
  <c r="BQ61" i="5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CP61" i="5"/>
  <c r="CQ61" i="5"/>
  <c r="CR61" i="5"/>
  <c r="BG62" i="5"/>
  <c r="BH62" i="5"/>
  <c r="BI62" i="5"/>
  <c r="BJ62" i="5"/>
  <c r="BK62" i="5"/>
  <c r="BL62" i="5"/>
  <c r="BM62" i="5"/>
  <c r="BN62" i="5"/>
  <c r="BO62" i="5"/>
  <c r="BP62" i="5"/>
  <c r="BQ62" i="5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CP62" i="5"/>
  <c r="CQ62" i="5"/>
  <c r="CR62" i="5"/>
  <c r="BG63" i="5"/>
  <c r="BH63" i="5"/>
  <c r="BI63" i="5"/>
  <c r="BJ63" i="5"/>
  <c r="BK63" i="5"/>
  <c r="BL63" i="5"/>
  <c r="BM63" i="5"/>
  <c r="BN63" i="5"/>
  <c r="BO63" i="5"/>
  <c r="BP63" i="5"/>
  <c r="BQ63" i="5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CP63" i="5"/>
  <c r="CQ63" i="5"/>
  <c r="CR63" i="5"/>
  <c r="BG64" i="5"/>
  <c r="BH64" i="5"/>
  <c r="BI64" i="5"/>
  <c r="BJ64" i="5"/>
  <c r="BK64" i="5"/>
  <c r="BL64" i="5"/>
  <c r="BM64" i="5"/>
  <c r="BN64" i="5"/>
  <c r="BO64" i="5"/>
  <c r="BP64" i="5"/>
  <c r="BQ64" i="5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CP64" i="5"/>
  <c r="CQ64" i="5"/>
  <c r="CR64" i="5"/>
  <c r="BG65" i="5"/>
  <c r="BH65" i="5"/>
  <c r="BI65" i="5"/>
  <c r="BJ65" i="5"/>
  <c r="BK65" i="5"/>
  <c r="BL65" i="5"/>
  <c r="BM65" i="5"/>
  <c r="BN65" i="5"/>
  <c r="BO65" i="5"/>
  <c r="BP65" i="5"/>
  <c r="BQ65" i="5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CP65" i="5"/>
  <c r="CQ65" i="5"/>
  <c r="CR65" i="5"/>
  <c r="BG66" i="5"/>
  <c r="BH66" i="5"/>
  <c r="BI66" i="5"/>
  <c r="BJ66" i="5"/>
  <c r="BK66" i="5"/>
  <c r="BL66" i="5"/>
  <c r="BM66" i="5"/>
  <c r="BN66" i="5"/>
  <c r="BO66" i="5"/>
  <c r="BP66" i="5"/>
  <c r="BQ66" i="5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CP66" i="5"/>
  <c r="CQ66" i="5"/>
  <c r="CR66" i="5"/>
  <c r="BG67" i="5"/>
  <c r="BH67" i="5"/>
  <c r="BI67" i="5"/>
  <c r="BJ67" i="5"/>
  <c r="BK67" i="5"/>
  <c r="BL67" i="5"/>
  <c r="BM67" i="5"/>
  <c r="BN67" i="5"/>
  <c r="BO67" i="5"/>
  <c r="BP67" i="5"/>
  <c r="BQ67" i="5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CP67" i="5"/>
  <c r="CQ67" i="5"/>
  <c r="CR67" i="5"/>
  <c r="BG68" i="5"/>
  <c r="BH68" i="5"/>
  <c r="BI68" i="5"/>
  <c r="BJ68" i="5"/>
  <c r="BK68" i="5"/>
  <c r="BL68" i="5"/>
  <c r="BM68" i="5"/>
  <c r="BN68" i="5"/>
  <c r="BO68" i="5"/>
  <c r="BP68" i="5"/>
  <c r="BQ68" i="5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CP68" i="5"/>
  <c r="CQ68" i="5"/>
  <c r="CR68" i="5"/>
  <c r="BG69" i="5"/>
  <c r="BH69" i="5"/>
  <c r="BI69" i="5"/>
  <c r="BJ69" i="5"/>
  <c r="BK69" i="5"/>
  <c r="BL69" i="5"/>
  <c r="BM69" i="5"/>
  <c r="BN69" i="5"/>
  <c r="BO69" i="5"/>
  <c r="BP69" i="5"/>
  <c r="BQ69" i="5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CP69" i="5"/>
  <c r="CQ69" i="5"/>
  <c r="CR69" i="5"/>
  <c r="BG70" i="5"/>
  <c r="BH70" i="5"/>
  <c r="BI70" i="5"/>
  <c r="BJ70" i="5"/>
  <c r="BK70" i="5"/>
  <c r="BL70" i="5"/>
  <c r="BM70" i="5"/>
  <c r="BN70" i="5"/>
  <c r="BO70" i="5"/>
  <c r="BP70" i="5"/>
  <c r="BQ70" i="5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P70" i="5"/>
  <c r="CQ70" i="5"/>
  <c r="CR70" i="5"/>
  <c r="BG71" i="5"/>
  <c r="BH71" i="5"/>
  <c r="BI71" i="5"/>
  <c r="BJ71" i="5"/>
  <c r="BK71" i="5"/>
  <c r="BL71" i="5"/>
  <c r="BM71" i="5"/>
  <c r="BN71" i="5"/>
  <c r="BO71" i="5"/>
  <c r="BP71" i="5"/>
  <c r="BQ71" i="5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P71" i="5"/>
  <c r="CQ71" i="5"/>
  <c r="CR71" i="5"/>
  <c r="BG72" i="5"/>
  <c r="BH72" i="5"/>
  <c r="BI72" i="5"/>
  <c r="BJ72" i="5"/>
  <c r="BK72" i="5"/>
  <c r="BL72" i="5"/>
  <c r="BM72" i="5"/>
  <c r="BN72" i="5"/>
  <c r="BO72" i="5"/>
  <c r="BP72" i="5"/>
  <c r="BQ72" i="5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CP72" i="5"/>
  <c r="CQ72" i="5"/>
  <c r="CR72" i="5"/>
  <c r="BG73" i="5"/>
  <c r="BH73" i="5"/>
  <c r="BI73" i="5"/>
  <c r="BJ73" i="5"/>
  <c r="BK73" i="5"/>
  <c r="BL73" i="5"/>
  <c r="BM73" i="5"/>
  <c r="BN73" i="5"/>
  <c r="BO73" i="5"/>
  <c r="BP73" i="5"/>
  <c r="BQ73" i="5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CP73" i="5"/>
  <c r="CQ73" i="5"/>
  <c r="CR73" i="5"/>
  <c r="BG74" i="5"/>
  <c r="BH74" i="5"/>
  <c r="BI74" i="5"/>
  <c r="BJ74" i="5"/>
  <c r="BK74" i="5"/>
  <c r="BL74" i="5"/>
  <c r="BM74" i="5"/>
  <c r="BN74" i="5"/>
  <c r="BO74" i="5"/>
  <c r="BP74" i="5"/>
  <c r="BQ74" i="5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CP74" i="5"/>
  <c r="CQ74" i="5"/>
  <c r="CR74" i="5"/>
  <c r="BG75" i="5"/>
  <c r="BH75" i="5"/>
  <c r="BI75" i="5"/>
  <c r="BJ75" i="5"/>
  <c r="BK75" i="5"/>
  <c r="BL75" i="5"/>
  <c r="BM75" i="5"/>
  <c r="BN75" i="5"/>
  <c r="BO75" i="5"/>
  <c r="BP75" i="5"/>
  <c r="BQ75" i="5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CP75" i="5"/>
  <c r="CQ75" i="5"/>
  <c r="CR75" i="5"/>
  <c r="BG76" i="5"/>
  <c r="BH76" i="5"/>
  <c r="BI76" i="5"/>
  <c r="BJ76" i="5"/>
  <c r="BK76" i="5"/>
  <c r="BL76" i="5"/>
  <c r="BM76" i="5"/>
  <c r="BN76" i="5"/>
  <c r="BO76" i="5"/>
  <c r="BP76" i="5"/>
  <c r="BQ76" i="5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CP76" i="5"/>
  <c r="CQ76" i="5"/>
  <c r="CR76" i="5"/>
  <c r="BG77" i="5"/>
  <c r="BH77" i="5"/>
  <c r="BI77" i="5"/>
  <c r="BJ77" i="5"/>
  <c r="BK77" i="5"/>
  <c r="BL77" i="5"/>
  <c r="BM77" i="5"/>
  <c r="BN77" i="5"/>
  <c r="BO77" i="5"/>
  <c r="BP77" i="5"/>
  <c r="BQ77" i="5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CP77" i="5"/>
  <c r="CQ77" i="5"/>
  <c r="CR77" i="5"/>
  <c r="BG78" i="5"/>
  <c r="BH78" i="5"/>
  <c r="BI78" i="5"/>
  <c r="BJ78" i="5"/>
  <c r="BK78" i="5"/>
  <c r="BL78" i="5"/>
  <c r="BM78" i="5"/>
  <c r="BN78" i="5"/>
  <c r="BO78" i="5"/>
  <c r="BP78" i="5"/>
  <c r="BQ78" i="5"/>
  <c r="BR78" i="5"/>
  <c r="BS78" i="5"/>
  <c r="BT78" i="5"/>
  <c r="BU78" i="5"/>
  <c r="BV78" i="5"/>
  <c r="BW78" i="5"/>
  <c r="BX78" i="5"/>
  <c r="BY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CO78" i="5"/>
  <c r="CP78" i="5"/>
  <c r="CQ78" i="5"/>
  <c r="CR78" i="5"/>
  <c r="BG79" i="5"/>
  <c r="BH79" i="5"/>
  <c r="BI79" i="5"/>
  <c r="BJ79" i="5"/>
  <c r="BK79" i="5"/>
  <c r="BL79" i="5"/>
  <c r="BM79" i="5"/>
  <c r="BN79" i="5"/>
  <c r="BO79" i="5"/>
  <c r="BP79" i="5"/>
  <c r="BQ79" i="5"/>
  <c r="BR79" i="5"/>
  <c r="BS79" i="5"/>
  <c r="BT79" i="5"/>
  <c r="BU79" i="5"/>
  <c r="BV79" i="5"/>
  <c r="BW79" i="5"/>
  <c r="BX79" i="5"/>
  <c r="BY79" i="5"/>
  <c r="BZ79" i="5"/>
  <c r="CA79" i="5"/>
  <c r="CB79" i="5"/>
  <c r="CC79" i="5"/>
  <c r="CD79" i="5"/>
  <c r="CE79" i="5"/>
  <c r="CF79" i="5"/>
  <c r="CG79" i="5"/>
  <c r="CH79" i="5"/>
  <c r="CI79" i="5"/>
  <c r="CJ79" i="5"/>
  <c r="CK79" i="5"/>
  <c r="CL79" i="5"/>
  <c r="CM79" i="5"/>
  <c r="CN79" i="5"/>
  <c r="CO79" i="5"/>
  <c r="CP79" i="5"/>
  <c r="CQ79" i="5"/>
  <c r="CR79" i="5"/>
  <c r="BG80" i="5"/>
  <c r="BH80" i="5"/>
  <c r="BI80" i="5"/>
  <c r="BJ80" i="5"/>
  <c r="BK80" i="5"/>
  <c r="BL80" i="5"/>
  <c r="BM80" i="5"/>
  <c r="BN80" i="5"/>
  <c r="BO80" i="5"/>
  <c r="BP80" i="5"/>
  <c r="BQ80" i="5"/>
  <c r="BR80" i="5"/>
  <c r="BS80" i="5"/>
  <c r="BT80" i="5"/>
  <c r="BU80" i="5"/>
  <c r="BV80" i="5"/>
  <c r="BW80" i="5"/>
  <c r="BX80" i="5"/>
  <c r="BY80" i="5"/>
  <c r="BZ80" i="5"/>
  <c r="CA80" i="5"/>
  <c r="CB80" i="5"/>
  <c r="CC80" i="5"/>
  <c r="CD80" i="5"/>
  <c r="CE80" i="5"/>
  <c r="CF80" i="5"/>
  <c r="CG80" i="5"/>
  <c r="CH80" i="5"/>
  <c r="CI80" i="5"/>
  <c r="CJ80" i="5"/>
  <c r="CK80" i="5"/>
  <c r="CL80" i="5"/>
  <c r="CM80" i="5"/>
  <c r="CN80" i="5"/>
  <c r="CO80" i="5"/>
  <c r="CP80" i="5"/>
  <c r="CQ80" i="5"/>
  <c r="CR80" i="5"/>
  <c r="BG81" i="5"/>
  <c r="BH81" i="5"/>
  <c r="BI81" i="5"/>
  <c r="BJ81" i="5"/>
  <c r="BK81" i="5"/>
  <c r="BL81" i="5"/>
  <c r="BM81" i="5"/>
  <c r="BN81" i="5"/>
  <c r="BO81" i="5"/>
  <c r="BP81" i="5"/>
  <c r="BQ81" i="5"/>
  <c r="BR81" i="5"/>
  <c r="BS81" i="5"/>
  <c r="BT81" i="5"/>
  <c r="BU81" i="5"/>
  <c r="BV81" i="5"/>
  <c r="BW81" i="5"/>
  <c r="BX81" i="5"/>
  <c r="BY81" i="5"/>
  <c r="BZ81" i="5"/>
  <c r="CA81" i="5"/>
  <c r="CB81" i="5"/>
  <c r="CC81" i="5"/>
  <c r="CD81" i="5"/>
  <c r="CE81" i="5"/>
  <c r="CF81" i="5"/>
  <c r="CG81" i="5"/>
  <c r="CH81" i="5"/>
  <c r="CI81" i="5"/>
  <c r="CJ81" i="5"/>
  <c r="CK81" i="5"/>
  <c r="CL81" i="5"/>
  <c r="CM81" i="5"/>
  <c r="CN81" i="5"/>
  <c r="CO81" i="5"/>
  <c r="CP81" i="5"/>
  <c r="CQ81" i="5"/>
  <c r="CR81" i="5"/>
  <c r="BG82" i="5"/>
  <c r="BH82" i="5"/>
  <c r="BI82" i="5"/>
  <c r="BJ82" i="5"/>
  <c r="BK82" i="5"/>
  <c r="BL82" i="5"/>
  <c r="BM82" i="5"/>
  <c r="BN82" i="5"/>
  <c r="BO82" i="5"/>
  <c r="BP82" i="5"/>
  <c r="BQ82" i="5"/>
  <c r="BR82" i="5"/>
  <c r="BS82" i="5"/>
  <c r="BT82" i="5"/>
  <c r="BU82" i="5"/>
  <c r="BV82" i="5"/>
  <c r="BW82" i="5"/>
  <c r="BX82" i="5"/>
  <c r="BY82" i="5"/>
  <c r="BZ82" i="5"/>
  <c r="CA82" i="5"/>
  <c r="CB82" i="5"/>
  <c r="CC82" i="5"/>
  <c r="CD82" i="5"/>
  <c r="CE82" i="5"/>
  <c r="CF82" i="5"/>
  <c r="CG82" i="5"/>
  <c r="CH82" i="5"/>
  <c r="CI82" i="5"/>
  <c r="CJ82" i="5"/>
  <c r="CK82" i="5"/>
  <c r="CL82" i="5"/>
  <c r="CM82" i="5"/>
  <c r="CN82" i="5"/>
  <c r="CO82" i="5"/>
  <c r="CP82" i="5"/>
  <c r="CQ82" i="5"/>
  <c r="CR82" i="5"/>
  <c r="BG83" i="5"/>
  <c r="BH83" i="5"/>
  <c r="BI83" i="5"/>
  <c r="BJ83" i="5"/>
  <c r="BK83" i="5"/>
  <c r="BL83" i="5"/>
  <c r="BM83" i="5"/>
  <c r="BN83" i="5"/>
  <c r="BO83" i="5"/>
  <c r="BP83" i="5"/>
  <c r="BQ83" i="5"/>
  <c r="BR83" i="5"/>
  <c r="BS83" i="5"/>
  <c r="BT83" i="5"/>
  <c r="BU83" i="5"/>
  <c r="BV83" i="5"/>
  <c r="BW83" i="5"/>
  <c r="BX83" i="5"/>
  <c r="BY83" i="5"/>
  <c r="BZ83" i="5"/>
  <c r="CA83" i="5"/>
  <c r="CB83" i="5"/>
  <c r="CC83" i="5"/>
  <c r="CD83" i="5"/>
  <c r="CE83" i="5"/>
  <c r="CF83" i="5"/>
  <c r="CG83" i="5"/>
  <c r="CH83" i="5"/>
  <c r="CI83" i="5"/>
  <c r="CJ83" i="5"/>
  <c r="CK83" i="5"/>
  <c r="CL83" i="5"/>
  <c r="CM83" i="5"/>
  <c r="CN83" i="5"/>
  <c r="CO83" i="5"/>
  <c r="CP83" i="5"/>
  <c r="CQ83" i="5"/>
  <c r="CR83" i="5"/>
  <c r="BG84" i="5"/>
  <c r="BH84" i="5"/>
  <c r="BI84" i="5"/>
  <c r="BJ84" i="5"/>
  <c r="BK84" i="5"/>
  <c r="BL84" i="5"/>
  <c r="BM84" i="5"/>
  <c r="BN84" i="5"/>
  <c r="BO84" i="5"/>
  <c r="BP84" i="5"/>
  <c r="BQ84" i="5"/>
  <c r="BR84" i="5"/>
  <c r="BS84" i="5"/>
  <c r="BT84" i="5"/>
  <c r="BU84" i="5"/>
  <c r="BV84" i="5"/>
  <c r="BW84" i="5"/>
  <c r="BX84" i="5"/>
  <c r="BY84" i="5"/>
  <c r="BZ84" i="5"/>
  <c r="CA84" i="5"/>
  <c r="CB84" i="5"/>
  <c r="CC84" i="5"/>
  <c r="CD84" i="5"/>
  <c r="CE84" i="5"/>
  <c r="CF84" i="5"/>
  <c r="CG84" i="5"/>
  <c r="CH84" i="5"/>
  <c r="CI84" i="5"/>
  <c r="CJ84" i="5"/>
  <c r="CK84" i="5"/>
  <c r="CL84" i="5"/>
  <c r="CM84" i="5"/>
  <c r="CN84" i="5"/>
  <c r="CO84" i="5"/>
  <c r="CP84" i="5"/>
  <c r="CQ84" i="5"/>
  <c r="CR84" i="5"/>
  <c r="BG85" i="5"/>
  <c r="BH85" i="5"/>
  <c r="BI85" i="5"/>
  <c r="BJ85" i="5"/>
  <c r="BK85" i="5"/>
  <c r="BL85" i="5"/>
  <c r="BM85" i="5"/>
  <c r="BN85" i="5"/>
  <c r="BO85" i="5"/>
  <c r="BP85" i="5"/>
  <c r="BQ85" i="5"/>
  <c r="BR85" i="5"/>
  <c r="BS85" i="5"/>
  <c r="BT85" i="5"/>
  <c r="BU85" i="5"/>
  <c r="BV85" i="5"/>
  <c r="BW85" i="5"/>
  <c r="BX85" i="5"/>
  <c r="BY85" i="5"/>
  <c r="BZ85" i="5"/>
  <c r="CA85" i="5"/>
  <c r="CB85" i="5"/>
  <c r="CC85" i="5"/>
  <c r="CD85" i="5"/>
  <c r="CE85" i="5"/>
  <c r="CF85" i="5"/>
  <c r="CG85" i="5"/>
  <c r="CH85" i="5"/>
  <c r="CI85" i="5"/>
  <c r="CJ85" i="5"/>
  <c r="CK85" i="5"/>
  <c r="CL85" i="5"/>
  <c r="CM85" i="5"/>
  <c r="CN85" i="5"/>
  <c r="CO85" i="5"/>
  <c r="CP85" i="5"/>
  <c r="CQ85" i="5"/>
  <c r="CR85" i="5"/>
  <c r="BG86" i="5"/>
  <c r="BH86" i="5"/>
  <c r="BI86" i="5"/>
  <c r="BJ86" i="5"/>
  <c r="BK86" i="5"/>
  <c r="BL86" i="5"/>
  <c r="BM86" i="5"/>
  <c r="BN86" i="5"/>
  <c r="BO86" i="5"/>
  <c r="BP86" i="5"/>
  <c r="BQ86" i="5"/>
  <c r="BR86" i="5"/>
  <c r="BS86" i="5"/>
  <c r="BT86" i="5"/>
  <c r="BU86" i="5"/>
  <c r="BV86" i="5"/>
  <c r="BW86" i="5"/>
  <c r="BX86" i="5"/>
  <c r="BY86" i="5"/>
  <c r="BZ86" i="5"/>
  <c r="CA86" i="5"/>
  <c r="CB86" i="5"/>
  <c r="CC86" i="5"/>
  <c r="CD86" i="5"/>
  <c r="CE86" i="5"/>
  <c r="CF86" i="5"/>
  <c r="CG86" i="5"/>
  <c r="CH86" i="5"/>
  <c r="CI86" i="5"/>
  <c r="CJ86" i="5"/>
  <c r="CK86" i="5"/>
  <c r="CL86" i="5"/>
  <c r="CM86" i="5"/>
  <c r="CN86" i="5"/>
  <c r="CO86" i="5"/>
  <c r="CP86" i="5"/>
  <c r="CQ86" i="5"/>
  <c r="CR86" i="5"/>
  <c r="BG87" i="5"/>
  <c r="BH87" i="5"/>
  <c r="BI87" i="5"/>
  <c r="BJ87" i="5"/>
  <c r="BK87" i="5"/>
  <c r="BL87" i="5"/>
  <c r="BM87" i="5"/>
  <c r="BN87" i="5"/>
  <c r="BO87" i="5"/>
  <c r="BP87" i="5"/>
  <c r="BQ87" i="5"/>
  <c r="BR87" i="5"/>
  <c r="BS87" i="5"/>
  <c r="BT87" i="5"/>
  <c r="BU87" i="5"/>
  <c r="BV87" i="5"/>
  <c r="BW87" i="5"/>
  <c r="BX87" i="5"/>
  <c r="BY87" i="5"/>
  <c r="BZ87" i="5"/>
  <c r="CA87" i="5"/>
  <c r="CB87" i="5"/>
  <c r="CC87" i="5"/>
  <c r="CD87" i="5"/>
  <c r="CE87" i="5"/>
  <c r="CF87" i="5"/>
  <c r="CG87" i="5"/>
  <c r="CH87" i="5"/>
  <c r="CI87" i="5"/>
  <c r="CJ87" i="5"/>
  <c r="CK87" i="5"/>
  <c r="CL87" i="5"/>
  <c r="CM87" i="5"/>
  <c r="CN87" i="5"/>
  <c r="CO87" i="5"/>
  <c r="CP87" i="5"/>
  <c r="CQ87" i="5"/>
  <c r="CR87" i="5"/>
  <c r="BG88" i="5"/>
  <c r="BH88" i="5"/>
  <c r="BI88" i="5"/>
  <c r="BJ88" i="5"/>
  <c r="BK88" i="5"/>
  <c r="BL88" i="5"/>
  <c r="BM88" i="5"/>
  <c r="BN88" i="5"/>
  <c r="BO88" i="5"/>
  <c r="BP88" i="5"/>
  <c r="BQ88" i="5"/>
  <c r="BR88" i="5"/>
  <c r="BS88" i="5"/>
  <c r="BT88" i="5"/>
  <c r="BU88" i="5"/>
  <c r="BV88" i="5"/>
  <c r="BW88" i="5"/>
  <c r="BX88" i="5"/>
  <c r="BY88" i="5"/>
  <c r="BZ88" i="5"/>
  <c r="CA88" i="5"/>
  <c r="CB88" i="5"/>
  <c r="CC88" i="5"/>
  <c r="CD88" i="5"/>
  <c r="CE88" i="5"/>
  <c r="CF88" i="5"/>
  <c r="CG88" i="5"/>
  <c r="CH88" i="5"/>
  <c r="CI88" i="5"/>
  <c r="CJ88" i="5"/>
  <c r="CK88" i="5"/>
  <c r="CL88" i="5"/>
  <c r="CM88" i="5"/>
  <c r="CN88" i="5"/>
  <c r="CO88" i="5"/>
  <c r="CP88" i="5"/>
  <c r="CQ88" i="5"/>
  <c r="CR88" i="5"/>
  <c r="BG89" i="5"/>
  <c r="BH89" i="5"/>
  <c r="BI89" i="5"/>
  <c r="BJ89" i="5"/>
  <c r="BK89" i="5"/>
  <c r="BL89" i="5"/>
  <c r="BM89" i="5"/>
  <c r="BN89" i="5"/>
  <c r="BO89" i="5"/>
  <c r="BP89" i="5"/>
  <c r="BQ89" i="5"/>
  <c r="BR89" i="5"/>
  <c r="BS89" i="5"/>
  <c r="BT89" i="5"/>
  <c r="BU89" i="5"/>
  <c r="BV89" i="5"/>
  <c r="BW89" i="5"/>
  <c r="BX89" i="5"/>
  <c r="BY89" i="5"/>
  <c r="BZ89" i="5"/>
  <c r="CA89" i="5"/>
  <c r="CB89" i="5"/>
  <c r="CC89" i="5"/>
  <c r="CD89" i="5"/>
  <c r="CE89" i="5"/>
  <c r="CF89" i="5"/>
  <c r="CG89" i="5"/>
  <c r="CH89" i="5"/>
  <c r="CI89" i="5"/>
  <c r="CJ89" i="5"/>
  <c r="CK89" i="5"/>
  <c r="CL89" i="5"/>
  <c r="CM89" i="5"/>
  <c r="CN89" i="5"/>
  <c r="CO89" i="5"/>
  <c r="CP89" i="5"/>
  <c r="CQ89" i="5"/>
  <c r="CR89" i="5"/>
  <c r="BG90" i="5"/>
  <c r="BH90" i="5"/>
  <c r="BI90" i="5"/>
  <c r="BJ90" i="5"/>
  <c r="BK90" i="5"/>
  <c r="BL90" i="5"/>
  <c r="BM90" i="5"/>
  <c r="BN90" i="5"/>
  <c r="BO90" i="5"/>
  <c r="BP90" i="5"/>
  <c r="BQ90" i="5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CP90" i="5"/>
  <c r="CQ90" i="5"/>
  <c r="CR90" i="5"/>
  <c r="BG91" i="5"/>
  <c r="BH91" i="5"/>
  <c r="BI91" i="5"/>
  <c r="BJ91" i="5"/>
  <c r="BK91" i="5"/>
  <c r="BL91" i="5"/>
  <c r="BM91" i="5"/>
  <c r="BN91" i="5"/>
  <c r="BO91" i="5"/>
  <c r="BP91" i="5"/>
  <c r="BQ91" i="5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CP91" i="5"/>
  <c r="CQ91" i="5"/>
  <c r="CR91" i="5"/>
  <c r="BG92" i="5"/>
  <c r="BH92" i="5"/>
  <c r="BI92" i="5"/>
  <c r="BJ92" i="5"/>
  <c r="BK92" i="5"/>
  <c r="BL92" i="5"/>
  <c r="BM92" i="5"/>
  <c r="BN92" i="5"/>
  <c r="BO92" i="5"/>
  <c r="BP92" i="5"/>
  <c r="BQ92" i="5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P92" i="5"/>
  <c r="CQ92" i="5"/>
  <c r="CR92" i="5"/>
  <c r="BG93" i="5"/>
  <c r="BH93" i="5"/>
  <c r="BI93" i="5"/>
  <c r="BJ93" i="5"/>
  <c r="BK93" i="5"/>
  <c r="BL93" i="5"/>
  <c r="BM93" i="5"/>
  <c r="BN93" i="5"/>
  <c r="BO93" i="5"/>
  <c r="BP93" i="5"/>
  <c r="BQ93" i="5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CP93" i="5"/>
  <c r="CQ93" i="5"/>
  <c r="CR93" i="5"/>
  <c r="BG94" i="5"/>
  <c r="BH94" i="5"/>
  <c r="BI94" i="5"/>
  <c r="BJ94" i="5"/>
  <c r="BK94" i="5"/>
  <c r="BL94" i="5"/>
  <c r="BM94" i="5"/>
  <c r="BN94" i="5"/>
  <c r="BO94" i="5"/>
  <c r="BP94" i="5"/>
  <c r="BQ94" i="5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CP94" i="5"/>
  <c r="CQ94" i="5"/>
  <c r="CR94" i="5"/>
  <c r="BG95" i="5"/>
  <c r="BH95" i="5"/>
  <c r="BI95" i="5"/>
  <c r="BJ95" i="5"/>
  <c r="BK95" i="5"/>
  <c r="BL95" i="5"/>
  <c r="BM95" i="5"/>
  <c r="BN95" i="5"/>
  <c r="BO95" i="5"/>
  <c r="BP95" i="5"/>
  <c r="BQ95" i="5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P95" i="5"/>
  <c r="CQ95" i="5"/>
  <c r="CR95" i="5"/>
  <c r="BG96" i="5"/>
  <c r="BH96" i="5"/>
  <c r="BI96" i="5"/>
  <c r="BJ96" i="5"/>
  <c r="BK96" i="5"/>
  <c r="BL96" i="5"/>
  <c r="BM96" i="5"/>
  <c r="BN96" i="5"/>
  <c r="BO96" i="5"/>
  <c r="BP96" i="5"/>
  <c r="BQ96" i="5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CP96" i="5"/>
  <c r="CQ96" i="5"/>
  <c r="CR96" i="5"/>
  <c r="BG97" i="5"/>
  <c r="BH97" i="5"/>
  <c r="BI97" i="5"/>
  <c r="BJ97" i="5"/>
  <c r="BK97" i="5"/>
  <c r="BL97" i="5"/>
  <c r="BM97" i="5"/>
  <c r="BN97" i="5"/>
  <c r="BO97" i="5"/>
  <c r="BP97" i="5"/>
  <c r="BQ97" i="5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CP97" i="5"/>
  <c r="CQ97" i="5"/>
  <c r="CR97" i="5"/>
  <c r="BG98" i="5"/>
  <c r="BH98" i="5"/>
  <c r="BI98" i="5"/>
  <c r="BJ98" i="5"/>
  <c r="BK98" i="5"/>
  <c r="BL98" i="5"/>
  <c r="BM98" i="5"/>
  <c r="BN98" i="5"/>
  <c r="BO98" i="5"/>
  <c r="BP98" i="5"/>
  <c r="BQ98" i="5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P98" i="5"/>
  <c r="CQ98" i="5"/>
  <c r="CR98" i="5"/>
  <c r="BG99" i="5"/>
  <c r="BH99" i="5"/>
  <c r="BI99" i="5"/>
  <c r="BJ99" i="5"/>
  <c r="BK99" i="5"/>
  <c r="BL99" i="5"/>
  <c r="BM99" i="5"/>
  <c r="BN99" i="5"/>
  <c r="BO99" i="5"/>
  <c r="BP99" i="5"/>
  <c r="BQ99" i="5"/>
  <c r="BR99" i="5"/>
  <c r="BS99" i="5"/>
  <c r="BT99" i="5"/>
  <c r="BU99" i="5"/>
  <c r="BV99" i="5"/>
  <c r="BW99" i="5"/>
  <c r="BX99" i="5"/>
  <c r="BY99" i="5"/>
  <c r="BZ99" i="5"/>
  <c r="CA99" i="5"/>
  <c r="CB99" i="5"/>
  <c r="CC99" i="5"/>
  <c r="CD99" i="5"/>
  <c r="CE99" i="5"/>
  <c r="CF99" i="5"/>
  <c r="CG99" i="5"/>
  <c r="CH99" i="5"/>
  <c r="CI99" i="5"/>
  <c r="CJ99" i="5"/>
  <c r="CK99" i="5"/>
  <c r="CL99" i="5"/>
  <c r="CM99" i="5"/>
  <c r="CN99" i="5"/>
  <c r="CO99" i="5"/>
  <c r="CP99" i="5"/>
  <c r="CQ99" i="5"/>
  <c r="CR99" i="5"/>
  <c r="BG100" i="5"/>
  <c r="BH100" i="5"/>
  <c r="BI100" i="5"/>
  <c r="BJ100" i="5"/>
  <c r="BK100" i="5"/>
  <c r="BL100" i="5"/>
  <c r="BM100" i="5"/>
  <c r="BN100" i="5"/>
  <c r="BO100" i="5"/>
  <c r="BP100" i="5"/>
  <c r="BQ100" i="5"/>
  <c r="BR100" i="5"/>
  <c r="BS100" i="5"/>
  <c r="BT100" i="5"/>
  <c r="BU100" i="5"/>
  <c r="BV100" i="5"/>
  <c r="BW100" i="5"/>
  <c r="BX100" i="5"/>
  <c r="BY100" i="5"/>
  <c r="BZ100" i="5"/>
  <c r="CA100" i="5"/>
  <c r="CB100" i="5"/>
  <c r="CC100" i="5"/>
  <c r="CD100" i="5"/>
  <c r="CE100" i="5"/>
  <c r="CF100" i="5"/>
  <c r="CG100" i="5"/>
  <c r="CH100" i="5"/>
  <c r="CI100" i="5"/>
  <c r="CJ100" i="5"/>
  <c r="CK100" i="5"/>
  <c r="CL100" i="5"/>
  <c r="CM100" i="5"/>
  <c r="CN100" i="5"/>
  <c r="CO100" i="5"/>
  <c r="CP100" i="5"/>
  <c r="CQ100" i="5"/>
  <c r="CR100" i="5"/>
  <c r="BG101" i="5"/>
  <c r="BH101" i="5"/>
  <c r="BI101" i="5"/>
  <c r="BJ101" i="5"/>
  <c r="BK101" i="5"/>
  <c r="BL101" i="5"/>
  <c r="BM101" i="5"/>
  <c r="BN101" i="5"/>
  <c r="BO101" i="5"/>
  <c r="BP101" i="5"/>
  <c r="BQ101" i="5"/>
  <c r="BR101" i="5"/>
  <c r="BS101" i="5"/>
  <c r="BT101" i="5"/>
  <c r="BU101" i="5"/>
  <c r="BV101" i="5"/>
  <c r="BW101" i="5"/>
  <c r="BX101" i="5"/>
  <c r="BY101" i="5"/>
  <c r="BZ101" i="5"/>
  <c r="CA101" i="5"/>
  <c r="CB101" i="5"/>
  <c r="CC101" i="5"/>
  <c r="CD101" i="5"/>
  <c r="CE101" i="5"/>
  <c r="CF101" i="5"/>
  <c r="CG101" i="5"/>
  <c r="CH101" i="5"/>
  <c r="CI101" i="5"/>
  <c r="CJ101" i="5"/>
  <c r="CK101" i="5"/>
  <c r="CL101" i="5"/>
  <c r="CM101" i="5"/>
  <c r="CN101" i="5"/>
  <c r="CO101" i="5"/>
  <c r="CP101" i="5"/>
  <c r="CQ101" i="5"/>
  <c r="CR101" i="5"/>
  <c r="BG102" i="5"/>
  <c r="BH102" i="5"/>
  <c r="BI102" i="5"/>
  <c r="BJ102" i="5"/>
  <c r="BK102" i="5"/>
  <c r="BL102" i="5"/>
  <c r="BM102" i="5"/>
  <c r="BN102" i="5"/>
  <c r="BO102" i="5"/>
  <c r="BP102" i="5"/>
  <c r="BQ102" i="5"/>
  <c r="BR102" i="5"/>
  <c r="BS102" i="5"/>
  <c r="BT102" i="5"/>
  <c r="BU102" i="5"/>
  <c r="BV102" i="5"/>
  <c r="BW102" i="5"/>
  <c r="BX102" i="5"/>
  <c r="BY102" i="5"/>
  <c r="BZ102" i="5"/>
  <c r="CA102" i="5"/>
  <c r="CB102" i="5"/>
  <c r="CC102" i="5"/>
  <c r="CD102" i="5"/>
  <c r="CE102" i="5"/>
  <c r="CF102" i="5"/>
  <c r="CG102" i="5"/>
  <c r="CH102" i="5"/>
  <c r="CI102" i="5"/>
  <c r="CJ102" i="5"/>
  <c r="CK102" i="5"/>
  <c r="CL102" i="5"/>
  <c r="CM102" i="5"/>
  <c r="CN102" i="5"/>
  <c r="CO102" i="5"/>
  <c r="CP102" i="5"/>
  <c r="CQ102" i="5"/>
  <c r="CR102" i="5"/>
  <c r="BG103" i="5"/>
  <c r="BH103" i="5"/>
  <c r="BI103" i="5"/>
  <c r="BJ103" i="5"/>
  <c r="BK103" i="5"/>
  <c r="BL103" i="5"/>
  <c r="BM103" i="5"/>
  <c r="BN103" i="5"/>
  <c r="BO103" i="5"/>
  <c r="BP103" i="5"/>
  <c r="BQ103" i="5"/>
  <c r="BR103" i="5"/>
  <c r="BS103" i="5"/>
  <c r="BT103" i="5"/>
  <c r="BU103" i="5"/>
  <c r="BV103" i="5"/>
  <c r="BW103" i="5"/>
  <c r="BX103" i="5"/>
  <c r="BY103" i="5"/>
  <c r="BZ103" i="5"/>
  <c r="CA103" i="5"/>
  <c r="CB103" i="5"/>
  <c r="CC103" i="5"/>
  <c r="CD103" i="5"/>
  <c r="CE103" i="5"/>
  <c r="CF103" i="5"/>
  <c r="CG103" i="5"/>
  <c r="CH103" i="5"/>
  <c r="CI103" i="5"/>
  <c r="CJ103" i="5"/>
  <c r="CK103" i="5"/>
  <c r="CL103" i="5"/>
  <c r="CM103" i="5"/>
  <c r="CN103" i="5"/>
  <c r="CO103" i="5"/>
  <c r="CP103" i="5"/>
  <c r="CQ103" i="5"/>
  <c r="CR103" i="5"/>
  <c r="BG104" i="5"/>
  <c r="BH104" i="5"/>
  <c r="BI104" i="5"/>
  <c r="BJ104" i="5"/>
  <c r="BK104" i="5"/>
  <c r="BL104" i="5"/>
  <c r="BM104" i="5"/>
  <c r="BN104" i="5"/>
  <c r="BO104" i="5"/>
  <c r="BP104" i="5"/>
  <c r="BQ104" i="5"/>
  <c r="BR104" i="5"/>
  <c r="BS104" i="5"/>
  <c r="BT104" i="5"/>
  <c r="BU104" i="5"/>
  <c r="BV104" i="5"/>
  <c r="BW104" i="5"/>
  <c r="BX104" i="5"/>
  <c r="BY104" i="5"/>
  <c r="BZ104" i="5"/>
  <c r="CA104" i="5"/>
  <c r="CB104" i="5"/>
  <c r="CC104" i="5"/>
  <c r="CD104" i="5"/>
  <c r="CE104" i="5"/>
  <c r="CF104" i="5"/>
  <c r="CG104" i="5"/>
  <c r="CH104" i="5"/>
  <c r="CI104" i="5"/>
  <c r="CJ104" i="5"/>
  <c r="CK104" i="5"/>
  <c r="CL104" i="5"/>
  <c r="CM104" i="5"/>
  <c r="CN104" i="5"/>
  <c r="CO104" i="5"/>
  <c r="CP104" i="5"/>
  <c r="CQ104" i="5"/>
  <c r="CR104" i="5"/>
  <c r="BG105" i="5"/>
  <c r="BH105" i="5"/>
  <c r="BI105" i="5"/>
  <c r="BJ105" i="5"/>
  <c r="BK105" i="5"/>
  <c r="BL105" i="5"/>
  <c r="BM105" i="5"/>
  <c r="BN105" i="5"/>
  <c r="BO105" i="5"/>
  <c r="BP105" i="5"/>
  <c r="BQ105" i="5"/>
  <c r="BR105" i="5"/>
  <c r="BS105" i="5"/>
  <c r="BT105" i="5"/>
  <c r="BU105" i="5"/>
  <c r="BV105" i="5"/>
  <c r="BW105" i="5"/>
  <c r="BX105" i="5"/>
  <c r="BY105" i="5"/>
  <c r="BZ105" i="5"/>
  <c r="CA105" i="5"/>
  <c r="CB105" i="5"/>
  <c r="CC105" i="5"/>
  <c r="CD105" i="5"/>
  <c r="CE105" i="5"/>
  <c r="CF105" i="5"/>
  <c r="CG105" i="5"/>
  <c r="CH105" i="5"/>
  <c r="CI105" i="5"/>
  <c r="CJ105" i="5"/>
  <c r="CK105" i="5"/>
  <c r="CL105" i="5"/>
  <c r="CM105" i="5"/>
  <c r="CN105" i="5"/>
  <c r="CO105" i="5"/>
  <c r="CP105" i="5"/>
  <c r="CQ105" i="5"/>
  <c r="CR105" i="5"/>
  <c r="BG106" i="5"/>
  <c r="BH106" i="5"/>
  <c r="BI106" i="5"/>
  <c r="BJ106" i="5"/>
  <c r="BK106" i="5"/>
  <c r="BL106" i="5"/>
  <c r="BM106" i="5"/>
  <c r="BN106" i="5"/>
  <c r="BO106" i="5"/>
  <c r="BP106" i="5"/>
  <c r="BQ106" i="5"/>
  <c r="BR106" i="5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P106" i="5"/>
  <c r="CQ106" i="5"/>
  <c r="CR106" i="5"/>
  <c r="BG107" i="5"/>
  <c r="BH107" i="5"/>
  <c r="BI107" i="5"/>
  <c r="BJ107" i="5"/>
  <c r="BK107" i="5"/>
  <c r="BL107" i="5"/>
  <c r="BM107" i="5"/>
  <c r="BN107" i="5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P107" i="5"/>
  <c r="CQ107" i="5"/>
  <c r="CR107" i="5"/>
  <c r="BG108" i="5"/>
  <c r="BH108" i="5"/>
  <c r="BI108" i="5"/>
  <c r="BJ108" i="5"/>
  <c r="BK108" i="5"/>
  <c r="BL108" i="5"/>
  <c r="BM108" i="5"/>
  <c r="BN108" i="5"/>
  <c r="BO108" i="5"/>
  <c r="BP108" i="5"/>
  <c r="BQ108" i="5"/>
  <c r="BR108" i="5"/>
  <c r="BS108" i="5"/>
  <c r="BT108" i="5"/>
  <c r="BU108" i="5"/>
  <c r="BV108" i="5"/>
  <c r="BW108" i="5"/>
  <c r="BX108" i="5"/>
  <c r="BY108" i="5"/>
  <c r="BZ108" i="5"/>
  <c r="CA108" i="5"/>
  <c r="CB108" i="5"/>
  <c r="CC108" i="5"/>
  <c r="CD108" i="5"/>
  <c r="CE108" i="5"/>
  <c r="CF108" i="5"/>
  <c r="CG108" i="5"/>
  <c r="CH108" i="5"/>
  <c r="CI108" i="5"/>
  <c r="CJ108" i="5"/>
  <c r="CK108" i="5"/>
  <c r="CL108" i="5"/>
  <c r="CM108" i="5"/>
  <c r="CN108" i="5"/>
  <c r="CO108" i="5"/>
  <c r="CP108" i="5"/>
  <c r="CQ108" i="5"/>
  <c r="CR108" i="5"/>
  <c r="BG109" i="5"/>
  <c r="BH109" i="5"/>
  <c r="BI109" i="5"/>
  <c r="BJ109" i="5"/>
  <c r="BK109" i="5"/>
  <c r="BL109" i="5"/>
  <c r="BM109" i="5"/>
  <c r="BN109" i="5"/>
  <c r="BO109" i="5"/>
  <c r="BP109" i="5"/>
  <c r="BQ109" i="5"/>
  <c r="BR109" i="5"/>
  <c r="BS109" i="5"/>
  <c r="BT109" i="5"/>
  <c r="BU109" i="5"/>
  <c r="BV109" i="5"/>
  <c r="BW109" i="5"/>
  <c r="BX109" i="5"/>
  <c r="BY109" i="5"/>
  <c r="BZ109" i="5"/>
  <c r="CA109" i="5"/>
  <c r="CB109" i="5"/>
  <c r="CC109" i="5"/>
  <c r="CD109" i="5"/>
  <c r="CE109" i="5"/>
  <c r="CF109" i="5"/>
  <c r="CG109" i="5"/>
  <c r="CH109" i="5"/>
  <c r="CI109" i="5"/>
  <c r="CJ109" i="5"/>
  <c r="CK109" i="5"/>
  <c r="CL109" i="5"/>
  <c r="CM109" i="5"/>
  <c r="CN109" i="5"/>
  <c r="CO109" i="5"/>
  <c r="CP109" i="5"/>
  <c r="CQ109" i="5"/>
  <c r="CR109" i="5"/>
  <c r="BG110" i="5"/>
  <c r="BH110" i="5"/>
  <c r="BI110" i="5"/>
  <c r="BJ110" i="5"/>
  <c r="BK110" i="5"/>
  <c r="BL110" i="5"/>
  <c r="BM110" i="5"/>
  <c r="BN110" i="5"/>
  <c r="BO110" i="5"/>
  <c r="BP110" i="5"/>
  <c r="BQ110" i="5"/>
  <c r="BR110" i="5"/>
  <c r="BS110" i="5"/>
  <c r="BT110" i="5"/>
  <c r="BU110" i="5"/>
  <c r="BV110" i="5"/>
  <c r="BW110" i="5"/>
  <c r="BX110" i="5"/>
  <c r="BY110" i="5"/>
  <c r="BZ110" i="5"/>
  <c r="CA110" i="5"/>
  <c r="CB110" i="5"/>
  <c r="CC110" i="5"/>
  <c r="CD110" i="5"/>
  <c r="CE110" i="5"/>
  <c r="CF110" i="5"/>
  <c r="CG110" i="5"/>
  <c r="CH110" i="5"/>
  <c r="CI110" i="5"/>
  <c r="CJ110" i="5"/>
  <c r="CK110" i="5"/>
  <c r="CL110" i="5"/>
  <c r="CM110" i="5"/>
  <c r="CN110" i="5"/>
  <c r="CO110" i="5"/>
  <c r="CP110" i="5"/>
  <c r="CQ110" i="5"/>
  <c r="CR110" i="5"/>
  <c r="BG111" i="5"/>
  <c r="BH111" i="5"/>
  <c r="BI111" i="5"/>
  <c r="BJ111" i="5"/>
  <c r="BK111" i="5"/>
  <c r="BL111" i="5"/>
  <c r="BM111" i="5"/>
  <c r="BN111" i="5"/>
  <c r="BO111" i="5"/>
  <c r="BP111" i="5"/>
  <c r="BQ111" i="5"/>
  <c r="BR111" i="5"/>
  <c r="BS111" i="5"/>
  <c r="BT111" i="5"/>
  <c r="BU111" i="5"/>
  <c r="BV111" i="5"/>
  <c r="BW111" i="5"/>
  <c r="BX111" i="5"/>
  <c r="BY111" i="5"/>
  <c r="BZ111" i="5"/>
  <c r="CA111" i="5"/>
  <c r="CB111" i="5"/>
  <c r="CC111" i="5"/>
  <c r="CD111" i="5"/>
  <c r="CE111" i="5"/>
  <c r="CF111" i="5"/>
  <c r="CG111" i="5"/>
  <c r="CH111" i="5"/>
  <c r="CI111" i="5"/>
  <c r="CJ111" i="5"/>
  <c r="CK111" i="5"/>
  <c r="CL111" i="5"/>
  <c r="CM111" i="5"/>
  <c r="CN111" i="5"/>
  <c r="CO111" i="5"/>
  <c r="CP111" i="5"/>
  <c r="CQ111" i="5"/>
  <c r="CR111" i="5"/>
  <c r="BG112" i="5"/>
  <c r="BH112" i="5"/>
  <c r="BI112" i="5"/>
  <c r="BJ112" i="5"/>
  <c r="BK112" i="5"/>
  <c r="BL112" i="5"/>
  <c r="BM112" i="5"/>
  <c r="BN112" i="5"/>
  <c r="BO112" i="5"/>
  <c r="BP112" i="5"/>
  <c r="BQ112" i="5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P112" i="5"/>
  <c r="CQ112" i="5"/>
  <c r="CR112" i="5"/>
  <c r="BG113" i="5"/>
  <c r="BH113" i="5"/>
  <c r="BI113" i="5"/>
  <c r="BJ113" i="5"/>
  <c r="BK113" i="5"/>
  <c r="BL113" i="5"/>
  <c r="BM113" i="5"/>
  <c r="BN113" i="5"/>
  <c r="BO113" i="5"/>
  <c r="BP113" i="5"/>
  <c r="BQ113" i="5"/>
  <c r="BR113" i="5"/>
  <c r="BS113" i="5"/>
  <c r="BT113" i="5"/>
  <c r="BU113" i="5"/>
  <c r="BV113" i="5"/>
  <c r="BW113" i="5"/>
  <c r="BX113" i="5"/>
  <c r="BY113" i="5"/>
  <c r="BZ113" i="5"/>
  <c r="CA113" i="5"/>
  <c r="CB113" i="5"/>
  <c r="CC113" i="5"/>
  <c r="CD113" i="5"/>
  <c r="CE113" i="5"/>
  <c r="CF113" i="5"/>
  <c r="CG113" i="5"/>
  <c r="CH113" i="5"/>
  <c r="CI113" i="5"/>
  <c r="CJ113" i="5"/>
  <c r="CK113" i="5"/>
  <c r="CL113" i="5"/>
  <c r="CM113" i="5"/>
  <c r="CN113" i="5"/>
  <c r="CO113" i="5"/>
  <c r="CP113" i="5"/>
  <c r="CQ113" i="5"/>
  <c r="CR113" i="5"/>
  <c r="BG114" i="5"/>
  <c r="BH114" i="5"/>
  <c r="BI114" i="5"/>
  <c r="BJ114" i="5"/>
  <c r="BK114" i="5"/>
  <c r="BL114" i="5"/>
  <c r="BM114" i="5"/>
  <c r="BN114" i="5"/>
  <c r="BO114" i="5"/>
  <c r="BP114" i="5"/>
  <c r="BQ114" i="5"/>
  <c r="BR114" i="5"/>
  <c r="BS114" i="5"/>
  <c r="BT114" i="5"/>
  <c r="BU114" i="5"/>
  <c r="BV114" i="5"/>
  <c r="BW114" i="5"/>
  <c r="BX114" i="5"/>
  <c r="BY114" i="5"/>
  <c r="BZ114" i="5"/>
  <c r="CA114" i="5"/>
  <c r="CB114" i="5"/>
  <c r="CC114" i="5"/>
  <c r="CD114" i="5"/>
  <c r="CE114" i="5"/>
  <c r="CF114" i="5"/>
  <c r="CG114" i="5"/>
  <c r="CH114" i="5"/>
  <c r="CI114" i="5"/>
  <c r="CJ114" i="5"/>
  <c r="CK114" i="5"/>
  <c r="CL114" i="5"/>
  <c r="CM114" i="5"/>
  <c r="CN114" i="5"/>
  <c r="CO114" i="5"/>
  <c r="CP114" i="5"/>
  <c r="CQ114" i="5"/>
  <c r="CR114" i="5"/>
  <c r="BG115" i="5"/>
  <c r="BH115" i="5"/>
  <c r="BI115" i="5"/>
  <c r="BJ115" i="5"/>
  <c r="BK115" i="5"/>
  <c r="BL115" i="5"/>
  <c r="BM115" i="5"/>
  <c r="BN115" i="5"/>
  <c r="BO115" i="5"/>
  <c r="BP115" i="5"/>
  <c r="BQ115" i="5"/>
  <c r="BR115" i="5"/>
  <c r="BS115" i="5"/>
  <c r="BT115" i="5"/>
  <c r="BU115" i="5"/>
  <c r="BV115" i="5"/>
  <c r="BW115" i="5"/>
  <c r="BX115" i="5"/>
  <c r="BY115" i="5"/>
  <c r="BZ115" i="5"/>
  <c r="CA115" i="5"/>
  <c r="CB115" i="5"/>
  <c r="CC115" i="5"/>
  <c r="CD115" i="5"/>
  <c r="CE115" i="5"/>
  <c r="CF115" i="5"/>
  <c r="CG115" i="5"/>
  <c r="CH115" i="5"/>
  <c r="CI115" i="5"/>
  <c r="CJ115" i="5"/>
  <c r="CK115" i="5"/>
  <c r="CL115" i="5"/>
  <c r="CM115" i="5"/>
  <c r="CN115" i="5"/>
  <c r="CO115" i="5"/>
  <c r="CP115" i="5"/>
  <c r="CQ115" i="5"/>
  <c r="CR115" i="5"/>
  <c r="BG116" i="5"/>
  <c r="BH116" i="5"/>
  <c r="BI116" i="5"/>
  <c r="BJ116" i="5"/>
  <c r="BK116" i="5"/>
  <c r="BL116" i="5"/>
  <c r="BM116" i="5"/>
  <c r="BN116" i="5"/>
  <c r="BO116" i="5"/>
  <c r="BP116" i="5"/>
  <c r="BQ116" i="5"/>
  <c r="BR116" i="5"/>
  <c r="BS116" i="5"/>
  <c r="BT116" i="5"/>
  <c r="BU116" i="5"/>
  <c r="BV116" i="5"/>
  <c r="BW116" i="5"/>
  <c r="BX116" i="5"/>
  <c r="BY116" i="5"/>
  <c r="BZ116" i="5"/>
  <c r="CA116" i="5"/>
  <c r="CB116" i="5"/>
  <c r="CC116" i="5"/>
  <c r="CD116" i="5"/>
  <c r="CE116" i="5"/>
  <c r="CF116" i="5"/>
  <c r="CG116" i="5"/>
  <c r="CH116" i="5"/>
  <c r="CI116" i="5"/>
  <c r="CJ116" i="5"/>
  <c r="CK116" i="5"/>
  <c r="CL116" i="5"/>
  <c r="CM116" i="5"/>
  <c r="CN116" i="5"/>
  <c r="CO116" i="5"/>
  <c r="CP116" i="5"/>
  <c r="CQ116" i="5"/>
  <c r="CR116" i="5"/>
  <c r="BG117" i="5"/>
  <c r="BH117" i="5"/>
  <c r="BI117" i="5"/>
  <c r="BJ117" i="5"/>
  <c r="BK117" i="5"/>
  <c r="BL117" i="5"/>
  <c r="BM117" i="5"/>
  <c r="BN117" i="5"/>
  <c r="BO117" i="5"/>
  <c r="BP117" i="5"/>
  <c r="BQ117" i="5"/>
  <c r="BR117" i="5"/>
  <c r="BS117" i="5"/>
  <c r="BT117" i="5"/>
  <c r="BU117" i="5"/>
  <c r="BV117" i="5"/>
  <c r="BW117" i="5"/>
  <c r="BX117" i="5"/>
  <c r="BY117" i="5"/>
  <c r="BZ117" i="5"/>
  <c r="CA117" i="5"/>
  <c r="CB117" i="5"/>
  <c r="CC117" i="5"/>
  <c r="CD117" i="5"/>
  <c r="CE117" i="5"/>
  <c r="CF117" i="5"/>
  <c r="CG117" i="5"/>
  <c r="CH117" i="5"/>
  <c r="CI117" i="5"/>
  <c r="CJ117" i="5"/>
  <c r="CK117" i="5"/>
  <c r="CL117" i="5"/>
  <c r="CM117" i="5"/>
  <c r="CN117" i="5"/>
  <c r="CO117" i="5"/>
  <c r="CP117" i="5"/>
  <c r="CQ117" i="5"/>
  <c r="CR117" i="5"/>
  <c r="BG118" i="5"/>
  <c r="BH118" i="5"/>
  <c r="BI118" i="5"/>
  <c r="BJ118" i="5"/>
  <c r="BK118" i="5"/>
  <c r="BL118" i="5"/>
  <c r="BM118" i="5"/>
  <c r="BN118" i="5"/>
  <c r="BO118" i="5"/>
  <c r="BP118" i="5"/>
  <c r="BQ118" i="5"/>
  <c r="BR118" i="5"/>
  <c r="BS118" i="5"/>
  <c r="BT118" i="5"/>
  <c r="BU118" i="5"/>
  <c r="BV118" i="5"/>
  <c r="BW118" i="5"/>
  <c r="BX118" i="5"/>
  <c r="BY118" i="5"/>
  <c r="BZ118" i="5"/>
  <c r="CA118" i="5"/>
  <c r="CB118" i="5"/>
  <c r="CC118" i="5"/>
  <c r="CD118" i="5"/>
  <c r="CE118" i="5"/>
  <c r="CF118" i="5"/>
  <c r="CG118" i="5"/>
  <c r="CH118" i="5"/>
  <c r="CI118" i="5"/>
  <c r="CJ118" i="5"/>
  <c r="CK118" i="5"/>
  <c r="CL118" i="5"/>
  <c r="CM118" i="5"/>
  <c r="CN118" i="5"/>
  <c r="CO118" i="5"/>
  <c r="CP118" i="5"/>
  <c r="CQ118" i="5"/>
  <c r="CR118" i="5"/>
  <c r="BG119" i="5"/>
  <c r="BH119" i="5"/>
  <c r="BI119" i="5"/>
  <c r="BJ119" i="5"/>
  <c r="BK119" i="5"/>
  <c r="BL119" i="5"/>
  <c r="BM119" i="5"/>
  <c r="BN119" i="5"/>
  <c r="BO119" i="5"/>
  <c r="BP119" i="5"/>
  <c r="BQ119" i="5"/>
  <c r="BR119" i="5"/>
  <c r="BS119" i="5"/>
  <c r="BT119" i="5"/>
  <c r="BU119" i="5"/>
  <c r="BV119" i="5"/>
  <c r="BW119" i="5"/>
  <c r="BX119" i="5"/>
  <c r="BY119" i="5"/>
  <c r="BZ119" i="5"/>
  <c r="CA119" i="5"/>
  <c r="CB119" i="5"/>
  <c r="CC119" i="5"/>
  <c r="CD119" i="5"/>
  <c r="CE119" i="5"/>
  <c r="CF119" i="5"/>
  <c r="CG119" i="5"/>
  <c r="CH119" i="5"/>
  <c r="CI119" i="5"/>
  <c r="CJ119" i="5"/>
  <c r="CK119" i="5"/>
  <c r="CL119" i="5"/>
  <c r="CM119" i="5"/>
  <c r="CN119" i="5"/>
  <c r="CO119" i="5"/>
  <c r="CP119" i="5"/>
  <c r="CQ119" i="5"/>
  <c r="CR119" i="5"/>
  <c r="BG120" i="5"/>
  <c r="BH120" i="5"/>
  <c r="BI120" i="5"/>
  <c r="BJ120" i="5"/>
  <c r="BK120" i="5"/>
  <c r="BL120" i="5"/>
  <c r="BM120" i="5"/>
  <c r="BN120" i="5"/>
  <c r="BO120" i="5"/>
  <c r="BP120" i="5"/>
  <c r="BQ120" i="5"/>
  <c r="BR120" i="5"/>
  <c r="BS120" i="5"/>
  <c r="BT120" i="5"/>
  <c r="BU120" i="5"/>
  <c r="BV120" i="5"/>
  <c r="BW120" i="5"/>
  <c r="BX120" i="5"/>
  <c r="BY120" i="5"/>
  <c r="BZ120" i="5"/>
  <c r="CA120" i="5"/>
  <c r="CB120" i="5"/>
  <c r="CC120" i="5"/>
  <c r="CD120" i="5"/>
  <c r="CE120" i="5"/>
  <c r="CF120" i="5"/>
  <c r="CG120" i="5"/>
  <c r="CH120" i="5"/>
  <c r="CI120" i="5"/>
  <c r="CJ120" i="5"/>
  <c r="CK120" i="5"/>
  <c r="CL120" i="5"/>
  <c r="CM120" i="5"/>
  <c r="CN120" i="5"/>
  <c r="CO120" i="5"/>
  <c r="CP120" i="5"/>
  <c r="CQ120" i="5"/>
  <c r="CR120" i="5"/>
  <c r="BG121" i="5"/>
  <c r="BH121" i="5"/>
  <c r="BI121" i="5"/>
  <c r="BJ121" i="5"/>
  <c r="BK121" i="5"/>
  <c r="BL121" i="5"/>
  <c r="BM121" i="5"/>
  <c r="BN121" i="5"/>
  <c r="BO121" i="5"/>
  <c r="BP121" i="5"/>
  <c r="BQ121" i="5"/>
  <c r="BR121" i="5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CP121" i="5"/>
  <c r="CQ121" i="5"/>
  <c r="CR121" i="5"/>
  <c r="BG122" i="5"/>
  <c r="BH122" i="5"/>
  <c r="BI122" i="5"/>
  <c r="BJ122" i="5"/>
  <c r="BK122" i="5"/>
  <c r="BL122" i="5"/>
  <c r="BM122" i="5"/>
  <c r="BN122" i="5"/>
  <c r="BO122" i="5"/>
  <c r="BP122" i="5"/>
  <c r="BQ122" i="5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CP122" i="5"/>
  <c r="CQ122" i="5"/>
  <c r="CR122" i="5"/>
  <c r="BG123" i="5"/>
  <c r="BH123" i="5"/>
  <c r="BI123" i="5"/>
  <c r="BJ123" i="5"/>
  <c r="BK123" i="5"/>
  <c r="BL123" i="5"/>
  <c r="BM123" i="5"/>
  <c r="BN123" i="5"/>
  <c r="BO123" i="5"/>
  <c r="BP123" i="5"/>
  <c r="BQ123" i="5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CP123" i="5"/>
  <c r="CQ123" i="5"/>
  <c r="CR123" i="5"/>
  <c r="BG124" i="5"/>
  <c r="BH124" i="5"/>
  <c r="BI124" i="5"/>
  <c r="BJ124" i="5"/>
  <c r="BK124" i="5"/>
  <c r="BL124" i="5"/>
  <c r="BM124" i="5"/>
  <c r="BN124" i="5"/>
  <c r="BO124" i="5"/>
  <c r="BP124" i="5"/>
  <c r="BQ124" i="5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CP124" i="5"/>
  <c r="CQ124" i="5"/>
  <c r="CR124" i="5"/>
  <c r="BG125" i="5"/>
  <c r="BH125" i="5"/>
  <c r="BI125" i="5"/>
  <c r="BJ125" i="5"/>
  <c r="BK125" i="5"/>
  <c r="BL125" i="5"/>
  <c r="BM125" i="5"/>
  <c r="BN125" i="5"/>
  <c r="BO125" i="5"/>
  <c r="BP125" i="5"/>
  <c r="BQ125" i="5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CP125" i="5"/>
  <c r="CQ125" i="5"/>
  <c r="CR125" i="5"/>
  <c r="BG126" i="5"/>
  <c r="BH126" i="5"/>
  <c r="BI126" i="5"/>
  <c r="BJ126" i="5"/>
  <c r="BK126" i="5"/>
  <c r="BL126" i="5"/>
  <c r="BM126" i="5"/>
  <c r="BN126" i="5"/>
  <c r="BO126" i="5"/>
  <c r="BP126" i="5"/>
  <c r="BQ126" i="5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CP126" i="5"/>
  <c r="CQ126" i="5"/>
  <c r="CR126" i="5"/>
  <c r="CR128" i="5"/>
  <c r="CQ128" i="5"/>
  <c r="CP128" i="5"/>
  <c r="CO128" i="5"/>
  <c r="CN128" i="5"/>
  <c r="CM128" i="5"/>
  <c r="CL128" i="5"/>
  <c r="CK128" i="5"/>
  <c r="CJ128" i="5"/>
  <c r="CI128" i="5"/>
  <c r="CH128" i="5"/>
  <c r="CG128" i="5"/>
  <c r="CF128" i="5"/>
  <c r="CE128" i="5"/>
  <c r="CD128" i="5"/>
  <c r="CC128" i="5"/>
  <c r="CB128" i="5"/>
  <c r="CA128" i="5"/>
  <c r="BZ128" i="5"/>
  <c r="BY128" i="5"/>
  <c r="BX128" i="5"/>
  <c r="BW128" i="5"/>
  <c r="BV128" i="5"/>
  <c r="BU128" i="5"/>
  <c r="BT128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AP172" i="8"/>
  <c r="AP171" i="8"/>
  <c r="AP191" i="8"/>
  <c r="AP190" i="8"/>
  <c r="AP166" i="8"/>
  <c r="AP165" i="8"/>
  <c r="AP141" i="8"/>
  <c r="AP103" i="8"/>
  <c r="AP98" i="8"/>
  <c r="AP88" i="8"/>
  <c r="AP82" i="8"/>
  <c r="AP45" i="8"/>
  <c r="AP28" i="8"/>
  <c r="AP27" i="8"/>
  <c r="AP22" i="8"/>
  <c r="AP8" i="8"/>
  <c r="G8" i="7"/>
  <c r="O132" i="5"/>
  <c r="P132" i="5"/>
  <c r="Q132" i="5"/>
  <c r="R132" i="5"/>
  <c r="U132" i="5"/>
  <c r="Y132" i="5"/>
  <c r="Z132" i="5"/>
  <c r="AB132" i="5"/>
  <c r="AC132" i="5"/>
  <c r="AD132" i="5"/>
  <c r="AE132" i="5"/>
  <c r="AF132" i="5"/>
  <c r="AH132" i="5"/>
  <c r="AN132" i="5"/>
  <c r="AO132" i="5"/>
  <c r="AQ132" i="5"/>
  <c r="AS132" i="5"/>
  <c r="AV132" i="5"/>
  <c r="AW132" i="5"/>
  <c r="AY132" i="5"/>
  <c r="BB132" i="5"/>
  <c r="BC132" i="5"/>
  <c r="H129" i="5"/>
  <c r="H130" i="5"/>
  <c r="H132" i="5"/>
  <c r="BE132" i="5"/>
  <c r="BD132" i="5"/>
  <c r="BA132" i="5"/>
  <c r="AZ132" i="5"/>
  <c r="AX132" i="5"/>
  <c r="AU132" i="5"/>
  <c r="AT132" i="5"/>
  <c r="AR132" i="5"/>
  <c r="AP132" i="5"/>
  <c r="AM132" i="5"/>
  <c r="AL132" i="5"/>
  <c r="AK132" i="5"/>
  <c r="AJ132" i="5"/>
  <c r="AI132" i="5"/>
  <c r="AG132" i="5"/>
  <c r="AA132" i="5"/>
  <c r="X132" i="5"/>
  <c r="W132" i="5"/>
  <c r="V132" i="5"/>
  <c r="T132" i="5"/>
  <c r="S132" i="5"/>
  <c r="N132" i="5"/>
  <c r="M132" i="5"/>
  <c r="L132" i="5"/>
  <c r="G132" i="5"/>
  <c r="F132" i="5"/>
  <c r="D132" i="5"/>
  <c r="C132" i="5"/>
  <c r="BE130" i="5"/>
  <c r="BD130" i="5"/>
  <c r="BA130" i="5"/>
  <c r="AX130" i="5"/>
  <c r="AU130" i="5"/>
  <c r="AP130" i="5"/>
  <c r="AM130" i="5"/>
  <c r="AL130" i="5"/>
  <c r="AK130" i="5"/>
  <c r="AI130" i="5"/>
  <c r="AG130" i="5"/>
  <c r="AA130" i="5"/>
  <c r="W130" i="5"/>
  <c r="T130" i="5"/>
  <c r="S130" i="5"/>
  <c r="N130" i="5"/>
  <c r="L130" i="5"/>
  <c r="BE129" i="5"/>
  <c r="BD129" i="5"/>
  <c r="BA129" i="5"/>
  <c r="AX129" i="5"/>
  <c r="AU129" i="5"/>
  <c r="AP129" i="5"/>
  <c r="AM129" i="5"/>
  <c r="AL129" i="5"/>
  <c r="AK129" i="5"/>
  <c r="AI129" i="5"/>
  <c r="AG129" i="5"/>
  <c r="AA129" i="5"/>
  <c r="W129" i="5"/>
  <c r="T129" i="5"/>
  <c r="S129" i="5"/>
  <c r="N129" i="5"/>
  <c r="L129" i="5"/>
  <c r="J134" i="1"/>
  <c r="K134" i="1"/>
  <c r="L134" i="1"/>
  <c r="J135" i="1"/>
  <c r="K135" i="1"/>
  <c r="L135" i="1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D138" i="2"/>
  <c r="C138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D136" i="2"/>
  <c r="C136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D135" i="2"/>
  <c r="C135" i="2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I137" i="1"/>
  <c r="H137" i="1"/>
  <c r="G137" i="1"/>
  <c r="E137" i="1"/>
  <c r="D137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I135" i="1"/>
  <c r="H135" i="1"/>
  <c r="G135" i="1"/>
  <c r="E135" i="1"/>
  <c r="D135" i="1"/>
  <c r="BG134" i="1"/>
  <c r="BF134" i="1"/>
  <c r="BE134" i="1"/>
  <c r="BD134" i="1"/>
  <c r="BC134" i="1"/>
  <c r="BB134" i="1"/>
  <c r="DG131" i="1"/>
  <c r="BA134" i="1"/>
  <c r="AZ134" i="1"/>
  <c r="DE131" i="1"/>
  <c r="AY134" i="1"/>
  <c r="AX134" i="1"/>
  <c r="DC131" i="1"/>
  <c r="AW134" i="1"/>
  <c r="AV134" i="1"/>
  <c r="DA131" i="1"/>
  <c r="AU134" i="1"/>
  <c r="AT134" i="1"/>
  <c r="CY131" i="1"/>
  <c r="AS134" i="1"/>
  <c r="CX131" i="1"/>
  <c r="AR134" i="1"/>
  <c r="AQ134" i="1"/>
  <c r="AP134" i="1"/>
  <c r="AO134" i="1"/>
  <c r="AN134" i="1"/>
  <c r="AM134" i="1"/>
  <c r="AL134" i="1"/>
  <c r="CQ131" i="1"/>
  <c r="AK134" i="1"/>
  <c r="AJ134" i="1"/>
  <c r="AI134" i="1"/>
  <c r="AH134" i="1"/>
  <c r="CM131" i="1"/>
  <c r="AG134" i="1"/>
  <c r="AF134" i="1"/>
  <c r="CK131" i="1"/>
  <c r="AE134" i="1"/>
  <c r="AD134" i="1"/>
  <c r="CI131" i="1"/>
  <c r="AC134" i="1"/>
  <c r="AB134" i="1"/>
  <c r="CG131" i="1"/>
  <c r="AA134" i="1"/>
  <c r="Z134" i="1"/>
  <c r="CE131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BR131" i="1"/>
  <c r="BQ131" i="1"/>
  <c r="BO131" i="1"/>
  <c r="I134" i="1"/>
  <c r="H134" i="1"/>
  <c r="BM131" i="1"/>
  <c r="G134" i="1"/>
  <c r="E134" i="1"/>
  <c r="BJ131" i="1"/>
  <c r="D134" i="1"/>
  <c r="DL131" i="1"/>
  <c r="DI131" i="1"/>
  <c r="DD131" i="1"/>
  <c r="CZ131" i="1"/>
  <c r="CV131" i="1"/>
  <c r="CU131" i="1"/>
  <c r="CO131" i="1"/>
  <c r="CJ131" i="1"/>
  <c r="CF131" i="1"/>
  <c r="CC131" i="1"/>
  <c r="CB131" i="1"/>
  <c r="BY131" i="1"/>
  <c r="BX131" i="1"/>
  <c r="BW131" i="1"/>
  <c r="BV131" i="1"/>
  <c r="BP131" i="1"/>
  <c r="BN131" i="1"/>
  <c r="BL131" i="1"/>
  <c r="BK131" i="1"/>
  <c r="BI131" i="1"/>
  <c r="DJ130" i="1"/>
  <c r="DI130" i="1"/>
  <c r="DF130" i="1"/>
  <c r="DB130" i="1"/>
  <c r="CX130" i="1"/>
  <c r="CU130" i="1"/>
  <c r="CO130" i="1"/>
  <c r="CL130" i="1"/>
  <c r="CC130" i="1"/>
  <c r="BY130" i="1"/>
  <c r="BW130" i="1"/>
  <c r="BT130" i="1"/>
  <c r="BQ130" i="1"/>
  <c r="BM130" i="1"/>
  <c r="BK130" i="1"/>
  <c r="DL129" i="1"/>
  <c r="DI129" i="1"/>
  <c r="DG129" i="1"/>
  <c r="DF129" i="1"/>
  <c r="DE129" i="1"/>
  <c r="DD129" i="1"/>
  <c r="DC129" i="1"/>
  <c r="DB129" i="1"/>
  <c r="CX129" i="1"/>
  <c r="CU129" i="1"/>
  <c r="CO129" i="1"/>
  <c r="CL129" i="1"/>
  <c r="CC129" i="1"/>
  <c r="BY129" i="1"/>
  <c r="BW129" i="1"/>
  <c r="BT129" i="1"/>
  <c r="BO129" i="1"/>
  <c r="BK129" i="1"/>
  <c r="DL128" i="1"/>
  <c r="DI128" i="1"/>
  <c r="DG128" i="1"/>
  <c r="DF128" i="1"/>
  <c r="DE128" i="1"/>
  <c r="DD128" i="1"/>
  <c r="DC128" i="1"/>
  <c r="DB128" i="1"/>
  <c r="DA128" i="1"/>
  <c r="CZ128" i="1"/>
  <c r="CY128" i="1"/>
  <c r="CX128" i="1"/>
  <c r="CU128" i="1"/>
  <c r="CO128" i="1"/>
  <c r="CL128" i="1"/>
  <c r="CC128" i="1"/>
  <c r="BY128" i="1"/>
  <c r="BW128" i="1"/>
  <c r="BT128" i="1"/>
  <c r="BQ128" i="1"/>
  <c r="BO128" i="1"/>
  <c r="BK128" i="1"/>
  <c r="DL127" i="1"/>
  <c r="DI127" i="1"/>
  <c r="DG127" i="1"/>
  <c r="DF127" i="1"/>
  <c r="DE127" i="1"/>
  <c r="DD127" i="1"/>
  <c r="DC127" i="1"/>
  <c r="DB127" i="1"/>
  <c r="DA127" i="1"/>
  <c r="CZ127" i="1"/>
  <c r="CY127" i="1"/>
  <c r="CX127" i="1"/>
  <c r="CU127" i="1"/>
  <c r="CQ127" i="1"/>
  <c r="CO127" i="1"/>
  <c r="CM127" i="1"/>
  <c r="CL127" i="1"/>
  <c r="CC127" i="1"/>
  <c r="BY127" i="1"/>
  <c r="BW127" i="1"/>
  <c r="BT127" i="1"/>
  <c r="BQ127" i="1"/>
  <c r="BO127" i="1"/>
  <c r="BM127" i="1"/>
  <c r="BK127" i="1"/>
  <c r="DL126" i="1"/>
  <c r="DI126" i="1"/>
  <c r="DG126" i="1"/>
  <c r="DF126" i="1"/>
  <c r="DE126" i="1"/>
  <c r="DD126" i="1"/>
  <c r="DC126" i="1"/>
  <c r="DB126" i="1"/>
  <c r="DA126" i="1"/>
  <c r="CZ126" i="1"/>
  <c r="CY126" i="1"/>
  <c r="CX126" i="1"/>
  <c r="CU126" i="1"/>
  <c r="CQ126" i="1"/>
  <c r="CO126" i="1"/>
  <c r="CM126" i="1"/>
  <c r="CL126" i="1"/>
  <c r="CK126" i="1"/>
  <c r="CJ126" i="1"/>
  <c r="CI126" i="1"/>
  <c r="CG126" i="1"/>
  <c r="CF126" i="1"/>
  <c r="CE126" i="1"/>
  <c r="CC126" i="1"/>
  <c r="BY126" i="1"/>
  <c r="BW126" i="1"/>
  <c r="BT126" i="1"/>
  <c r="BQ126" i="1"/>
  <c r="BO126" i="1"/>
  <c r="BM126" i="1"/>
  <c r="BK126" i="1"/>
  <c r="DL125" i="1"/>
  <c r="DI125" i="1"/>
  <c r="DG125" i="1"/>
  <c r="DF125" i="1"/>
  <c r="DE125" i="1"/>
  <c r="DD125" i="1"/>
  <c r="DC125" i="1"/>
  <c r="DB125" i="1"/>
  <c r="DA125" i="1"/>
  <c r="CZ125" i="1"/>
  <c r="CY125" i="1"/>
  <c r="CX125" i="1"/>
  <c r="CU125" i="1"/>
  <c r="CQ125" i="1"/>
  <c r="CO125" i="1"/>
  <c r="CM125" i="1"/>
  <c r="CL125" i="1"/>
  <c r="CK125" i="1"/>
  <c r="CJ125" i="1"/>
  <c r="CI125" i="1"/>
  <c r="CG125" i="1"/>
  <c r="CF125" i="1"/>
  <c r="CE125" i="1"/>
  <c r="CC125" i="1"/>
  <c r="BY125" i="1"/>
  <c r="BW125" i="1"/>
  <c r="BT125" i="1"/>
  <c r="BQ125" i="1"/>
  <c r="BO125" i="1"/>
  <c r="BM125" i="1"/>
  <c r="BK125" i="1"/>
  <c r="DL124" i="1"/>
  <c r="DI124" i="1"/>
  <c r="DG124" i="1"/>
  <c r="DF124" i="1"/>
  <c r="DE124" i="1"/>
  <c r="DD124" i="1"/>
  <c r="DC124" i="1"/>
  <c r="DB124" i="1"/>
  <c r="DA124" i="1"/>
  <c r="CZ124" i="1"/>
  <c r="CY124" i="1"/>
  <c r="CX124" i="1"/>
  <c r="CU124" i="1"/>
  <c r="CQ124" i="1"/>
  <c r="CO124" i="1"/>
  <c r="CM124" i="1"/>
  <c r="CL124" i="1"/>
  <c r="CK124" i="1"/>
  <c r="CJ124" i="1"/>
  <c r="CI124" i="1"/>
  <c r="CG124" i="1"/>
  <c r="CF124" i="1"/>
  <c r="CE124" i="1"/>
  <c r="CC124" i="1"/>
  <c r="BY124" i="1"/>
  <c r="BW124" i="1"/>
  <c r="BT124" i="1"/>
  <c r="BQ124" i="1"/>
  <c r="BO124" i="1"/>
  <c r="BN124" i="1"/>
  <c r="BM124" i="1"/>
  <c r="BL124" i="1"/>
  <c r="BK124" i="1"/>
  <c r="BI124" i="1"/>
  <c r="DL123" i="1"/>
  <c r="DJ123" i="1"/>
  <c r="DI123" i="1"/>
  <c r="DG123" i="1"/>
  <c r="DF123" i="1"/>
  <c r="DE123" i="1"/>
  <c r="DD123" i="1"/>
  <c r="DC123" i="1"/>
  <c r="DB123" i="1"/>
  <c r="DA123" i="1"/>
  <c r="CZ123" i="1"/>
  <c r="CY123" i="1"/>
  <c r="CX123" i="1"/>
  <c r="CV123" i="1"/>
  <c r="CU123" i="1"/>
  <c r="CQ123" i="1"/>
  <c r="CO123" i="1"/>
  <c r="CM123" i="1"/>
  <c r="CL123" i="1"/>
  <c r="CK123" i="1"/>
  <c r="CJ123" i="1"/>
  <c r="CI123" i="1"/>
  <c r="CG123" i="1"/>
  <c r="CF123" i="1"/>
  <c r="CE123" i="1"/>
  <c r="CC123" i="1"/>
  <c r="CB123" i="1"/>
  <c r="BY123" i="1"/>
  <c r="BX123" i="1"/>
  <c r="BW123" i="1"/>
  <c r="BV123" i="1"/>
  <c r="BT123" i="1"/>
  <c r="BQ123" i="1"/>
  <c r="BP123" i="1"/>
  <c r="BO123" i="1"/>
  <c r="BN123" i="1"/>
  <c r="BM123" i="1"/>
  <c r="BL123" i="1"/>
  <c r="BK123" i="1"/>
  <c r="BJ123" i="1"/>
  <c r="BI123" i="1"/>
  <c r="DL122" i="1"/>
  <c r="DJ122" i="1"/>
  <c r="DI122" i="1"/>
  <c r="DG122" i="1"/>
  <c r="DF122" i="1"/>
  <c r="DE122" i="1"/>
  <c r="DD122" i="1"/>
  <c r="DC122" i="1"/>
  <c r="DB122" i="1"/>
  <c r="DA122" i="1"/>
  <c r="CZ122" i="1"/>
  <c r="CY122" i="1"/>
  <c r="CX122" i="1"/>
  <c r="CV122" i="1"/>
  <c r="CU122" i="1"/>
  <c r="CQ122" i="1"/>
  <c r="CO122" i="1"/>
  <c r="CM122" i="1"/>
  <c r="CL122" i="1"/>
  <c r="CK122" i="1"/>
  <c r="CJ122" i="1"/>
  <c r="CI122" i="1"/>
  <c r="CG122" i="1"/>
  <c r="CF122" i="1"/>
  <c r="CE122" i="1"/>
  <c r="CC122" i="1"/>
  <c r="CB122" i="1"/>
  <c r="BY122" i="1"/>
  <c r="BX122" i="1"/>
  <c r="BW122" i="1"/>
  <c r="BV122" i="1"/>
  <c r="BT122" i="1"/>
  <c r="BR122" i="1"/>
  <c r="BQ122" i="1"/>
  <c r="BP122" i="1"/>
  <c r="BO122" i="1"/>
  <c r="BN122" i="1"/>
  <c r="BM122" i="1"/>
  <c r="BL122" i="1"/>
  <c r="BK122" i="1"/>
  <c r="BJ122" i="1"/>
  <c r="BI122" i="1"/>
  <c r="DL121" i="1"/>
  <c r="DJ121" i="1"/>
  <c r="DI121" i="1"/>
  <c r="DG121" i="1"/>
  <c r="DF121" i="1"/>
  <c r="DE121" i="1"/>
  <c r="DD121" i="1"/>
  <c r="DC121" i="1"/>
  <c r="DB121" i="1"/>
  <c r="DA121" i="1"/>
  <c r="CZ121" i="1"/>
  <c r="CY121" i="1"/>
  <c r="CX121" i="1"/>
  <c r="CV121" i="1"/>
  <c r="CU121" i="1"/>
  <c r="CQ121" i="1"/>
  <c r="CO121" i="1"/>
  <c r="CM121" i="1"/>
  <c r="CL121" i="1"/>
  <c r="CK121" i="1"/>
  <c r="CJ121" i="1"/>
  <c r="CI121" i="1"/>
  <c r="CG121" i="1"/>
  <c r="CF121" i="1"/>
  <c r="CE121" i="1"/>
  <c r="CC121" i="1"/>
  <c r="CB121" i="1"/>
  <c r="BY121" i="1"/>
  <c r="BX121" i="1"/>
  <c r="BW121" i="1"/>
  <c r="BV121" i="1"/>
  <c r="BT121" i="1"/>
  <c r="BQ121" i="1"/>
  <c r="BP121" i="1"/>
  <c r="BO121" i="1"/>
  <c r="BN121" i="1"/>
  <c r="BM121" i="1"/>
  <c r="BL121" i="1"/>
  <c r="BK121" i="1"/>
  <c r="BJ121" i="1"/>
  <c r="BI121" i="1"/>
  <c r="DL120" i="1"/>
  <c r="DJ120" i="1"/>
  <c r="DI120" i="1"/>
  <c r="DG120" i="1"/>
  <c r="DF120" i="1"/>
  <c r="DE120" i="1"/>
  <c r="DD120" i="1"/>
  <c r="DC120" i="1"/>
  <c r="DB120" i="1"/>
  <c r="DA120" i="1"/>
  <c r="CZ120" i="1"/>
  <c r="CY120" i="1"/>
  <c r="CX120" i="1"/>
  <c r="CV120" i="1"/>
  <c r="CU120" i="1"/>
  <c r="CQ120" i="1"/>
  <c r="CO120" i="1"/>
  <c r="CM120" i="1"/>
  <c r="CL120" i="1"/>
  <c r="CK120" i="1"/>
  <c r="CJ120" i="1"/>
  <c r="CI120" i="1"/>
  <c r="CG120" i="1"/>
  <c r="CF120" i="1"/>
  <c r="CE120" i="1"/>
  <c r="CC120" i="1"/>
  <c r="CB120" i="1"/>
  <c r="BY120" i="1"/>
  <c r="BX120" i="1"/>
  <c r="BW120" i="1"/>
  <c r="BV120" i="1"/>
  <c r="BT120" i="1"/>
  <c r="BR120" i="1"/>
  <c r="BQ120" i="1"/>
  <c r="BP120" i="1"/>
  <c r="BO120" i="1"/>
  <c r="BN120" i="1"/>
  <c r="BM120" i="1"/>
  <c r="BL120" i="1"/>
  <c r="BK120" i="1"/>
  <c r="BJ120" i="1"/>
  <c r="BI120" i="1"/>
  <c r="DL119" i="1"/>
  <c r="DJ119" i="1"/>
  <c r="DI119" i="1"/>
  <c r="DG119" i="1"/>
  <c r="DF119" i="1"/>
  <c r="DE119" i="1"/>
  <c r="DD119" i="1"/>
  <c r="DC119" i="1"/>
  <c r="DB119" i="1"/>
  <c r="DA119" i="1"/>
  <c r="CZ119" i="1"/>
  <c r="CY119" i="1"/>
  <c r="CX119" i="1"/>
  <c r="CV119" i="1"/>
  <c r="CU119" i="1"/>
  <c r="CQ119" i="1"/>
  <c r="CO119" i="1"/>
  <c r="CM119" i="1"/>
  <c r="CL119" i="1"/>
  <c r="CK119" i="1"/>
  <c r="CJ119" i="1"/>
  <c r="CI119" i="1"/>
  <c r="CG119" i="1"/>
  <c r="CF119" i="1"/>
  <c r="CE119" i="1"/>
  <c r="CC119" i="1"/>
  <c r="CB119" i="1"/>
  <c r="BY119" i="1"/>
  <c r="BX119" i="1"/>
  <c r="BW119" i="1"/>
  <c r="BV119" i="1"/>
  <c r="BT119" i="1"/>
  <c r="BQ119" i="1"/>
  <c r="BP119" i="1"/>
  <c r="BO119" i="1"/>
  <c r="BN119" i="1"/>
  <c r="BM119" i="1"/>
  <c r="BL119" i="1"/>
  <c r="BK119" i="1"/>
  <c r="BJ119" i="1"/>
  <c r="BI119" i="1"/>
  <c r="DL118" i="1"/>
  <c r="DJ118" i="1"/>
  <c r="DI118" i="1"/>
  <c r="DG118" i="1"/>
  <c r="DF118" i="1"/>
  <c r="DE118" i="1"/>
  <c r="DD118" i="1"/>
  <c r="DC118" i="1"/>
  <c r="DB118" i="1"/>
  <c r="DA118" i="1"/>
  <c r="CZ118" i="1"/>
  <c r="CY118" i="1"/>
  <c r="CX118" i="1"/>
  <c r="CV118" i="1"/>
  <c r="CU118" i="1"/>
  <c r="CQ118" i="1"/>
  <c r="CO118" i="1"/>
  <c r="CM118" i="1"/>
  <c r="CL118" i="1"/>
  <c r="CK118" i="1"/>
  <c r="CJ118" i="1"/>
  <c r="CI118" i="1"/>
  <c r="CG118" i="1"/>
  <c r="CF118" i="1"/>
  <c r="CE118" i="1"/>
  <c r="CC118" i="1"/>
  <c r="CB118" i="1"/>
  <c r="BY118" i="1"/>
  <c r="BX118" i="1"/>
  <c r="BW118" i="1"/>
  <c r="BV118" i="1"/>
  <c r="BT118" i="1"/>
  <c r="BR118" i="1"/>
  <c r="BQ118" i="1"/>
  <c r="BP118" i="1"/>
  <c r="BO118" i="1"/>
  <c r="BN118" i="1"/>
  <c r="BM118" i="1"/>
  <c r="BL118" i="1"/>
  <c r="BK118" i="1"/>
  <c r="BJ118" i="1"/>
  <c r="BI118" i="1"/>
  <c r="DL117" i="1"/>
  <c r="DJ117" i="1"/>
  <c r="DI117" i="1"/>
  <c r="DG117" i="1"/>
  <c r="DF117" i="1"/>
  <c r="DE117" i="1"/>
  <c r="DD117" i="1"/>
  <c r="DC117" i="1"/>
  <c r="DB117" i="1"/>
  <c r="DA117" i="1"/>
  <c r="CZ117" i="1"/>
  <c r="CY117" i="1"/>
  <c r="CX117" i="1"/>
  <c r="CV117" i="1"/>
  <c r="CU117" i="1"/>
  <c r="CQ117" i="1"/>
  <c r="CO117" i="1"/>
  <c r="CM117" i="1"/>
  <c r="CL117" i="1"/>
  <c r="CK117" i="1"/>
  <c r="CJ117" i="1"/>
  <c r="CI117" i="1"/>
  <c r="CG117" i="1"/>
  <c r="CF117" i="1"/>
  <c r="CE117" i="1"/>
  <c r="CC117" i="1"/>
  <c r="CB117" i="1"/>
  <c r="BY117" i="1"/>
  <c r="BX117" i="1"/>
  <c r="BW117" i="1"/>
  <c r="BV117" i="1"/>
  <c r="BT117" i="1"/>
  <c r="BQ117" i="1"/>
  <c r="BP117" i="1"/>
  <c r="BO117" i="1"/>
  <c r="BN117" i="1"/>
  <c r="BM117" i="1"/>
  <c r="BL117" i="1"/>
  <c r="BK117" i="1"/>
  <c r="BJ117" i="1"/>
  <c r="BI117" i="1"/>
  <c r="DL116" i="1"/>
  <c r="DJ116" i="1"/>
  <c r="DI116" i="1"/>
  <c r="DG116" i="1"/>
  <c r="DF116" i="1"/>
  <c r="DE116" i="1"/>
  <c r="DD116" i="1"/>
  <c r="DC116" i="1"/>
  <c r="DB116" i="1"/>
  <c r="DA116" i="1"/>
  <c r="CZ116" i="1"/>
  <c r="CY116" i="1"/>
  <c r="CX116" i="1"/>
  <c r="CV116" i="1"/>
  <c r="CU116" i="1"/>
  <c r="CQ116" i="1"/>
  <c r="CO116" i="1"/>
  <c r="CM116" i="1"/>
  <c r="CL116" i="1"/>
  <c r="CK116" i="1"/>
  <c r="CJ116" i="1"/>
  <c r="CI116" i="1"/>
  <c r="CG116" i="1"/>
  <c r="CF116" i="1"/>
  <c r="CE116" i="1"/>
  <c r="CC116" i="1"/>
  <c r="CB116" i="1"/>
  <c r="BY116" i="1"/>
  <c r="BX116" i="1"/>
  <c r="BW116" i="1"/>
  <c r="BV116" i="1"/>
  <c r="BT116" i="1"/>
  <c r="BR116" i="1"/>
  <c r="BQ116" i="1"/>
  <c r="BP116" i="1"/>
  <c r="BO116" i="1"/>
  <c r="BN116" i="1"/>
  <c r="BM116" i="1"/>
  <c r="BL116" i="1"/>
  <c r="BK116" i="1"/>
  <c r="BJ116" i="1"/>
  <c r="BI116" i="1"/>
  <c r="DL115" i="1"/>
  <c r="DJ115" i="1"/>
  <c r="DI115" i="1"/>
  <c r="DG115" i="1"/>
  <c r="DF115" i="1"/>
  <c r="DE115" i="1"/>
  <c r="DD115" i="1"/>
  <c r="DC115" i="1"/>
  <c r="DB115" i="1"/>
  <c r="DA115" i="1"/>
  <c r="CZ115" i="1"/>
  <c r="CY115" i="1"/>
  <c r="CX115" i="1"/>
  <c r="CV115" i="1"/>
  <c r="CU115" i="1"/>
  <c r="CQ115" i="1"/>
  <c r="CO115" i="1"/>
  <c r="CM115" i="1"/>
  <c r="CL115" i="1"/>
  <c r="CK115" i="1"/>
  <c r="CJ115" i="1"/>
  <c r="CI115" i="1"/>
  <c r="CG115" i="1"/>
  <c r="CF115" i="1"/>
  <c r="CE115" i="1"/>
  <c r="CC115" i="1"/>
  <c r="CB115" i="1"/>
  <c r="BY115" i="1"/>
  <c r="BX115" i="1"/>
  <c r="BW115" i="1"/>
  <c r="BV115" i="1"/>
  <c r="BT115" i="1"/>
  <c r="BQ115" i="1"/>
  <c r="BP115" i="1"/>
  <c r="BO115" i="1"/>
  <c r="BN115" i="1"/>
  <c r="BM115" i="1"/>
  <c r="BL115" i="1"/>
  <c r="BK115" i="1"/>
  <c r="BJ115" i="1"/>
  <c r="BI115" i="1"/>
  <c r="DL114" i="1"/>
  <c r="DJ114" i="1"/>
  <c r="DI114" i="1"/>
  <c r="DG114" i="1"/>
  <c r="DF114" i="1"/>
  <c r="DE114" i="1"/>
  <c r="DD114" i="1"/>
  <c r="DC114" i="1"/>
  <c r="DB114" i="1"/>
  <c r="DA114" i="1"/>
  <c r="CZ114" i="1"/>
  <c r="CY114" i="1"/>
  <c r="CX114" i="1"/>
  <c r="CV114" i="1"/>
  <c r="CU114" i="1"/>
  <c r="CQ114" i="1"/>
  <c r="CO114" i="1"/>
  <c r="CM114" i="1"/>
  <c r="CL114" i="1"/>
  <c r="CK114" i="1"/>
  <c r="CJ114" i="1"/>
  <c r="CI114" i="1"/>
  <c r="CG114" i="1"/>
  <c r="CF114" i="1"/>
  <c r="CE114" i="1"/>
  <c r="CC114" i="1"/>
  <c r="CB114" i="1"/>
  <c r="BY114" i="1"/>
  <c r="BX114" i="1"/>
  <c r="BW114" i="1"/>
  <c r="BV114" i="1"/>
  <c r="BT114" i="1"/>
  <c r="BR114" i="1"/>
  <c r="BQ114" i="1"/>
  <c r="BP114" i="1"/>
  <c r="BO114" i="1"/>
  <c r="BN114" i="1"/>
  <c r="BM114" i="1"/>
  <c r="BL114" i="1"/>
  <c r="BK114" i="1"/>
  <c r="BJ114" i="1"/>
  <c r="BI114" i="1"/>
  <c r="DL113" i="1"/>
  <c r="DJ113" i="1"/>
  <c r="DI113" i="1"/>
  <c r="DG113" i="1"/>
  <c r="DF113" i="1"/>
  <c r="DE113" i="1"/>
  <c r="DD113" i="1"/>
  <c r="DC113" i="1"/>
  <c r="DB113" i="1"/>
  <c r="DA113" i="1"/>
  <c r="CZ113" i="1"/>
  <c r="CY113" i="1"/>
  <c r="CX113" i="1"/>
  <c r="CV113" i="1"/>
  <c r="CU113" i="1"/>
  <c r="CQ113" i="1"/>
  <c r="CO113" i="1"/>
  <c r="CM113" i="1"/>
  <c r="CL113" i="1"/>
  <c r="CK113" i="1"/>
  <c r="CJ113" i="1"/>
  <c r="CI113" i="1"/>
  <c r="CG113" i="1"/>
  <c r="CF113" i="1"/>
  <c r="CE113" i="1"/>
  <c r="CC113" i="1"/>
  <c r="CB113" i="1"/>
  <c r="BY113" i="1"/>
  <c r="BX113" i="1"/>
  <c r="BW113" i="1"/>
  <c r="BV113" i="1"/>
  <c r="BT113" i="1"/>
  <c r="BR113" i="1"/>
  <c r="BQ113" i="1"/>
  <c r="BP113" i="1"/>
  <c r="BO113" i="1"/>
  <c r="BN113" i="1"/>
  <c r="BM113" i="1"/>
  <c r="BL113" i="1"/>
  <c r="BK113" i="1"/>
  <c r="BJ113" i="1"/>
  <c r="BI113" i="1"/>
  <c r="DL112" i="1"/>
  <c r="DJ112" i="1"/>
  <c r="DI112" i="1"/>
  <c r="DG112" i="1"/>
  <c r="DF112" i="1"/>
  <c r="DE112" i="1"/>
  <c r="DD112" i="1"/>
  <c r="DC112" i="1"/>
  <c r="DB112" i="1"/>
  <c r="DA112" i="1"/>
  <c r="CZ112" i="1"/>
  <c r="CY112" i="1"/>
  <c r="CX112" i="1"/>
  <c r="CV112" i="1"/>
  <c r="CU112" i="1"/>
  <c r="CQ112" i="1"/>
  <c r="CO112" i="1"/>
  <c r="CM112" i="1"/>
  <c r="CL112" i="1"/>
  <c r="CK112" i="1"/>
  <c r="CJ112" i="1"/>
  <c r="CI112" i="1"/>
  <c r="CG112" i="1"/>
  <c r="CF112" i="1"/>
  <c r="CE112" i="1"/>
  <c r="CC112" i="1"/>
  <c r="CB112" i="1"/>
  <c r="BY112" i="1"/>
  <c r="BX112" i="1"/>
  <c r="BW112" i="1"/>
  <c r="BV112" i="1"/>
  <c r="BT112" i="1"/>
  <c r="BR112" i="1"/>
  <c r="BQ112" i="1"/>
  <c r="BP112" i="1"/>
  <c r="BO112" i="1"/>
  <c r="BN112" i="1"/>
  <c r="BM112" i="1"/>
  <c r="BL112" i="1"/>
  <c r="BK112" i="1"/>
  <c r="BJ112" i="1"/>
  <c r="BI112" i="1"/>
  <c r="DL111" i="1"/>
  <c r="DJ111" i="1"/>
  <c r="DI111" i="1"/>
  <c r="DG111" i="1"/>
  <c r="DF111" i="1"/>
  <c r="DE111" i="1"/>
  <c r="DD111" i="1"/>
  <c r="DC111" i="1"/>
  <c r="DB111" i="1"/>
  <c r="DA111" i="1"/>
  <c r="CZ111" i="1"/>
  <c r="CY111" i="1"/>
  <c r="CX111" i="1"/>
  <c r="CV111" i="1"/>
  <c r="CU111" i="1"/>
  <c r="CQ111" i="1"/>
  <c r="CO111" i="1"/>
  <c r="CM111" i="1"/>
  <c r="CL111" i="1"/>
  <c r="CK111" i="1"/>
  <c r="CJ111" i="1"/>
  <c r="CI111" i="1"/>
  <c r="CG111" i="1"/>
  <c r="CF111" i="1"/>
  <c r="CE111" i="1"/>
  <c r="CC111" i="1"/>
  <c r="CB111" i="1"/>
  <c r="BY111" i="1"/>
  <c r="BX111" i="1"/>
  <c r="BW111" i="1"/>
  <c r="BV111" i="1"/>
  <c r="BT111" i="1"/>
  <c r="BR111" i="1"/>
  <c r="BQ111" i="1"/>
  <c r="BP111" i="1"/>
  <c r="BO111" i="1"/>
  <c r="BN111" i="1"/>
  <c r="BM111" i="1"/>
  <c r="BL111" i="1"/>
  <c r="BK111" i="1"/>
  <c r="BJ111" i="1"/>
  <c r="BI111" i="1"/>
  <c r="DL110" i="1"/>
  <c r="DJ110" i="1"/>
  <c r="DI110" i="1"/>
  <c r="DG110" i="1"/>
  <c r="DF110" i="1"/>
  <c r="DE110" i="1"/>
  <c r="DD110" i="1"/>
  <c r="DC110" i="1"/>
  <c r="DB110" i="1"/>
  <c r="DA110" i="1"/>
  <c r="CZ110" i="1"/>
  <c r="CY110" i="1"/>
  <c r="CX110" i="1"/>
  <c r="CV110" i="1"/>
  <c r="CU110" i="1"/>
  <c r="CQ110" i="1"/>
  <c r="CO110" i="1"/>
  <c r="CM110" i="1"/>
  <c r="CL110" i="1"/>
  <c r="CK110" i="1"/>
  <c r="CJ110" i="1"/>
  <c r="CI110" i="1"/>
  <c r="CG110" i="1"/>
  <c r="CF110" i="1"/>
  <c r="CE110" i="1"/>
  <c r="CC110" i="1"/>
  <c r="CB110" i="1"/>
  <c r="BY110" i="1"/>
  <c r="BX110" i="1"/>
  <c r="BW110" i="1"/>
  <c r="BV110" i="1"/>
  <c r="BT110" i="1"/>
  <c r="BR110" i="1"/>
  <c r="BQ110" i="1"/>
  <c r="BP110" i="1"/>
  <c r="BO110" i="1"/>
  <c r="BN110" i="1"/>
  <c r="BM110" i="1"/>
  <c r="BL110" i="1"/>
  <c r="BK110" i="1"/>
  <c r="BJ110" i="1"/>
  <c r="BI110" i="1"/>
  <c r="DL109" i="1"/>
  <c r="DJ109" i="1"/>
  <c r="DI109" i="1"/>
  <c r="DG109" i="1"/>
  <c r="DF109" i="1"/>
  <c r="DE109" i="1"/>
  <c r="DD109" i="1"/>
  <c r="DC109" i="1"/>
  <c r="DB109" i="1"/>
  <c r="DA109" i="1"/>
  <c r="CZ109" i="1"/>
  <c r="CY109" i="1"/>
  <c r="CX109" i="1"/>
  <c r="CV109" i="1"/>
  <c r="CU109" i="1"/>
  <c r="CQ109" i="1"/>
  <c r="CO109" i="1"/>
  <c r="CM109" i="1"/>
  <c r="CL109" i="1"/>
  <c r="CK109" i="1"/>
  <c r="CJ109" i="1"/>
  <c r="CI109" i="1"/>
  <c r="CG109" i="1"/>
  <c r="CF109" i="1"/>
  <c r="CE109" i="1"/>
  <c r="CC109" i="1"/>
  <c r="CB109" i="1"/>
  <c r="BY109" i="1"/>
  <c r="BX109" i="1"/>
  <c r="BW109" i="1"/>
  <c r="BV109" i="1"/>
  <c r="BT109" i="1"/>
  <c r="BR109" i="1"/>
  <c r="BQ109" i="1"/>
  <c r="BP109" i="1"/>
  <c r="BO109" i="1"/>
  <c r="BN109" i="1"/>
  <c r="BM109" i="1"/>
  <c r="BL109" i="1"/>
  <c r="BK109" i="1"/>
  <c r="BJ109" i="1"/>
  <c r="BI109" i="1"/>
  <c r="DL108" i="1"/>
  <c r="DJ108" i="1"/>
  <c r="DI108" i="1"/>
  <c r="DG108" i="1"/>
  <c r="DF108" i="1"/>
  <c r="DE108" i="1"/>
  <c r="DD108" i="1"/>
  <c r="DC108" i="1"/>
  <c r="DB108" i="1"/>
  <c r="DA108" i="1"/>
  <c r="CZ108" i="1"/>
  <c r="CY108" i="1"/>
  <c r="CX108" i="1"/>
  <c r="CV108" i="1"/>
  <c r="CU108" i="1"/>
  <c r="CQ108" i="1"/>
  <c r="CO108" i="1"/>
  <c r="CM108" i="1"/>
  <c r="CL108" i="1"/>
  <c r="CK108" i="1"/>
  <c r="CJ108" i="1"/>
  <c r="CI108" i="1"/>
  <c r="CG108" i="1"/>
  <c r="CF108" i="1"/>
  <c r="CE108" i="1"/>
  <c r="CC108" i="1"/>
  <c r="CB108" i="1"/>
  <c r="BY108" i="1"/>
  <c r="BX108" i="1"/>
  <c r="BW108" i="1"/>
  <c r="BV108" i="1"/>
  <c r="BT108" i="1"/>
  <c r="BR108" i="1"/>
  <c r="BQ108" i="1"/>
  <c r="BP108" i="1"/>
  <c r="BO108" i="1"/>
  <c r="BN108" i="1"/>
  <c r="BM108" i="1"/>
  <c r="BL108" i="1"/>
  <c r="BK108" i="1"/>
  <c r="BJ108" i="1"/>
  <c r="BI108" i="1"/>
  <c r="DL107" i="1"/>
  <c r="DJ107" i="1"/>
  <c r="DI107" i="1"/>
  <c r="DG107" i="1"/>
  <c r="DF107" i="1"/>
  <c r="DE107" i="1"/>
  <c r="DD107" i="1"/>
  <c r="DC107" i="1"/>
  <c r="DB107" i="1"/>
  <c r="DA107" i="1"/>
  <c r="CZ107" i="1"/>
  <c r="CY107" i="1"/>
  <c r="CX107" i="1"/>
  <c r="CV107" i="1"/>
  <c r="CU107" i="1"/>
  <c r="CQ107" i="1"/>
  <c r="CO107" i="1"/>
  <c r="CM107" i="1"/>
  <c r="CL107" i="1"/>
  <c r="CK107" i="1"/>
  <c r="CJ107" i="1"/>
  <c r="CI107" i="1"/>
  <c r="CG107" i="1"/>
  <c r="CF107" i="1"/>
  <c r="CE107" i="1"/>
  <c r="CC107" i="1"/>
  <c r="CB107" i="1"/>
  <c r="BY107" i="1"/>
  <c r="BX107" i="1"/>
  <c r="BW107" i="1"/>
  <c r="BV107" i="1"/>
  <c r="BT107" i="1"/>
  <c r="BR107" i="1"/>
  <c r="BQ107" i="1"/>
  <c r="BP107" i="1"/>
  <c r="BO107" i="1"/>
  <c r="BN107" i="1"/>
  <c r="BM107" i="1"/>
  <c r="BL107" i="1"/>
  <c r="BK107" i="1"/>
  <c r="BJ107" i="1"/>
  <c r="BI107" i="1"/>
  <c r="DL106" i="1"/>
  <c r="DJ106" i="1"/>
  <c r="DI106" i="1"/>
  <c r="DG106" i="1"/>
  <c r="DF106" i="1"/>
  <c r="DE106" i="1"/>
  <c r="DD106" i="1"/>
  <c r="DC106" i="1"/>
  <c r="DB106" i="1"/>
  <c r="DA106" i="1"/>
  <c r="CZ106" i="1"/>
  <c r="CY106" i="1"/>
  <c r="CX106" i="1"/>
  <c r="CV106" i="1"/>
  <c r="CU106" i="1"/>
  <c r="CQ106" i="1"/>
  <c r="CO106" i="1"/>
  <c r="CM106" i="1"/>
  <c r="CL106" i="1"/>
  <c r="CK106" i="1"/>
  <c r="CJ106" i="1"/>
  <c r="CI106" i="1"/>
  <c r="CG106" i="1"/>
  <c r="CF106" i="1"/>
  <c r="CE106" i="1"/>
  <c r="CC106" i="1"/>
  <c r="CB106" i="1"/>
  <c r="BY106" i="1"/>
  <c r="BX106" i="1"/>
  <c r="BW106" i="1"/>
  <c r="BV106" i="1"/>
  <c r="BT106" i="1"/>
  <c r="BR106" i="1"/>
  <c r="BQ106" i="1"/>
  <c r="BP106" i="1"/>
  <c r="BO106" i="1"/>
  <c r="BN106" i="1"/>
  <c r="BM106" i="1"/>
  <c r="BL106" i="1"/>
  <c r="BK106" i="1"/>
  <c r="BJ106" i="1"/>
  <c r="BI106" i="1"/>
  <c r="DL105" i="1"/>
  <c r="DJ105" i="1"/>
  <c r="DI105" i="1"/>
  <c r="DG105" i="1"/>
  <c r="DF105" i="1"/>
  <c r="DE105" i="1"/>
  <c r="DD105" i="1"/>
  <c r="DC105" i="1"/>
  <c r="DB105" i="1"/>
  <c r="DA105" i="1"/>
  <c r="CZ105" i="1"/>
  <c r="CY105" i="1"/>
  <c r="CX105" i="1"/>
  <c r="CV105" i="1"/>
  <c r="CU105" i="1"/>
  <c r="CQ105" i="1"/>
  <c r="CO105" i="1"/>
  <c r="CM105" i="1"/>
  <c r="CL105" i="1"/>
  <c r="CK105" i="1"/>
  <c r="CJ105" i="1"/>
  <c r="CI105" i="1"/>
  <c r="CG105" i="1"/>
  <c r="CF105" i="1"/>
  <c r="CE105" i="1"/>
  <c r="CC105" i="1"/>
  <c r="CB105" i="1"/>
  <c r="BY105" i="1"/>
  <c r="BX105" i="1"/>
  <c r="BW105" i="1"/>
  <c r="BV105" i="1"/>
  <c r="BT105" i="1"/>
  <c r="BR105" i="1"/>
  <c r="BQ105" i="1"/>
  <c r="BP105" i="1"/>
  <c r="BO105" i="1"/>
  <c r="BN105" i="1"/>
  <c r="BM105" i="1"/>
  <c r="BL105" i="1"/>
  <c r="BK105" i="1"/>
  <c r="BJ105" i="1"/>
  <c r="BI105" i="1"/>
  <c r="DL104" i="1"/>
  <c r="DJ104" i="1"/>
  <c r="DI104" i="1"/>
  <c r="DG104" i="1"/>
  <c r="DF104" i="1"/>
  <c r="DE104" i="1"/>
  <c r="DD104" i="1"/>
  <c r="DC104" i="1"/>
  <c r="DB104" i="1"/>
  <c r="DA104" i="1"/>
  <c r="CZ104" i="1"/>
  <c r="CY104" i="1"/>
  <c r="CX104" i="1"/>
  <c r="CV104" i="1"/>
  <c r="CU104" i="1"/>
  <c r="CQ104" i="1"/>
  <c r="CO104" i="1"/>
  <c r="CM104" i="1"/>
  <c r="CL104" i="1"/>
  <c r="CK104" i="1"/>
  <c r="CJ104" i="1"/>
  <c r="CI104" i="1"/>
  <c r="CG104" i="1"/>
  <c r="CF104" i="1"/>
  <c r="CE104" i="1"/>
  <c r="CC104" i="1"/>
  <c r="CB104" i="1"/>
  <c r="BY104" i="1"/>
  <c r="BX104" i="1"/>
  <c r="BW104" i="1"/>
  <c r="BV104" i="1"/>
  <c r="BT104" i="1"/>
  <c r="BR104" i="1"/>
  <c r="BQ104" i="1"/>
  <c r="BP104" i="1"/>
  <c r="BO104" i="1"/>
  <c r="BN104" i="1"/>
  <c r="BM104" i="1"/>
  <c r="BL104" i="1"/>
  <c r="BK104" i="1"/>
  <c r="BJ104" i="1"/>
  <c r="BI104" i="1"/>
  <c r="DL103" i="1"/>
  <c r="DJ103" i="1"/>
  <c r="DI103" i="1"/>
  <c r="DG103" i="1"/>
  <c r="DF103" i="1"/>
  <c r="DE103" i="1"/>
  <c r="DD103" i="1"/>
  <c r="DC103" i="1"/>
  <c r="DB103" i="1"/>
  <c r="DA103" i="1"/>
  <c r="CZ103" i="1"/>
  <c r="CY103" i="1"/>
  <c r="CX103" i="1"/>
  <c r="CV103" i="1"/>
  <c r="CU103" i="1"/>
  <c r="CQ103" i="1"/>
  <c r="CO103" i="1"/>
  <c r="CM103" i="1"/>
  <c r="CL103" i="1"/>
  <c r="CK103" i="1"/>
  <c r="CJ103" i="1"/>
  <c r="CI103" i="1"/>
  <c r="CG103" i="1"/>
  <c r="CF103" i="1"/>
  <c r="CE103" i="1"/>
  <c r="CC103" i="1"/>
  <c r="CB103" i="1"/>
  <c r="BY103" i="1"/>
  <c r="BX103" i="1"/>
  <c r="BW103" i="1"/>
  <c r="BV103" i="1"/>
  <c r="BT103" i="1"/>
  <c r="BR103" i="1"/>
  <c r="BQ103" i="1"/>
  <c r="BP103" i="1"/>
  <c r="BO103" i="1"/>
  <c r="BN103" i="1"/>
  <c r="BM103" i="1"/>
  <c r="BL103" i="1"/>
  <c r="BK103" i="1"/>
  <c r="BJ103" i="1"/>
  <c r="BI103" i="1"/>
  <c r="DL102" i="1"/>
  <c r="DJ102" i="1"/>
  <c r="DI102" i="1"/>
  <c r="DG102" i="1"/>
  <c r="DF102" i="1"/>
  <c r="DE102" i="1"/>
  <c r="DD102" i="1"/>
  <c r="DC102" i="1"/>
  <c r="DB102" i="1"/>
  <c r="DA102" i="1"/>
  <c r="CZ102" i="1"/>
  <c r="CY102" i="1"/>
  <c r="CX102" i="1"/>
  <c r="CV102" i="1"/>
  <c r="CU102" i="1"/>
  <c r="CQ102" i="1"/>
  <c r="CO102" i="1"/>
  <c r="CM102" i="1"/>
  <c r="CL102" i="1"/>
  <c r="CK102" i="1"/>
  <c r="CJ102" i="1"/>
  <c r="CI102" i="1"/>
  <c r="CG102" i="1"/>
  <c r="CF102" i="1"/>
  <c r="CE102" i="1"/>
  <c r="CC102" i="1"/>
  <c r="CB102" i="1"/>
  <c r="BY102" i="1"/>
  <c r="BX102" i="1"/>
  <c r="BW102" i="1"/>
  <c r="BV102" i="1"/>
  <c r="BT102" i="1"/>
  <c r="BR102" i="1"/>
  <c r="BQ102" i="1"/>
  <c r="BP102" i="1"/>
  <c r="BO102" i="1"/>
  <c r="BN102" i="1"/>
  <c r="BM102" i="1"/>
  <c r="BL102" i="1"/>
  <c r="BK102" i="1"/>
  <c r="BJ102" i="1"/>
  <c r="BI102" i="1"/>
  <c r="DL101" i="1"/>
  <c r="DJ101" i="1"/>
  <c r="DI101" i="1"/>
  <c r="DG101" i="1"/>
  <c r="DF101" i="1"/>
  <c r="DE101" i="1"/>
  <c r="DD101" i="1"/>
  <c r="DC101" i="1"/>
  <c r="DB101" i="1"/>
  <c r="DA101" i="1"/>
  <c r="CZ101" i="1"/>
  <c r="CY101" i="1"/>
  <c r="CX101" i="1"/>
  <c r="CV101" i="1"/>
  <c r="CU101" i="1"/>
  <c r="CQ101" i="1"/>
  <c r="CO101" i="1"/>
  <c r="CM101" i="1"/>
  <c r="CL101" i="1"/>
  <c r="CK101" i="1"/>
  <c r="CJ101" i="1"/>
  <c r="CI101" i="1"/>
  <c r="CG101" i="1"/>
  <c r="CF101" i="1"/>
  <c r="CE101" i="1"/>
  <c r="CC101" i="1"/>
  <c r="CB101" i="1"/>
  <c r="BY101" i="1"/>
  <c r="BX101" i="1"/>
  <c r="BW101" i="1"/>
  <c r="BV101" i="1"/>
  <c r="BT101" i="1"/>
  <c r="BR101" i="1"/>
  <c r="BQ101" i="1"/>
  <c r="BP101" i="1"/>
  <c r="BO101" i="1"/>
  <c r="BN101" i="1"/>
  <c r="BM101" i="1"/>
  <c r="BL101" i="1"/>
  <c r="BK101" i="1"/>
  <c r="BJ101" i="1"/>
  <c r="BI101" i="1"/>
  <c r="DL100" i="1"/>
  <c r="DJ100" i="1"/>
  <c r="DI100" i="1"/>
  <c r="DG100" i="1"/>
  <c r="DF100" i="1"/>
  <c r="DE100" i="1"/>
  <c r="DD100" i="1"/>
  <c r="DC100" i="1"/>
  <c r="DB100" i="1"/>
  <c r="DA100" i="1"/>
  <c r="CZ100" i="1"/>
  <c r="CY100" i="1"/>
  <c r="CX100" i="1"/>
  <c r="CV100" i="1"/>
  <c r="CU100" i="1"/>
  <c r="CQ100" i="1"/>
  <c r="CO100" i="1"/>
  <c r="CM100" i="1"/>
  <c r="CL100" i="1"/>
  <c r="CK100" i="1"/>
  <c r="CJ100" i="1"/>
  <c r="CI100" i="1"/>
  <c r="CG100" i="1"/>
  <c r="CF100" i="1"/>
  <c r="CE100" i="1"/>
  <c r="CC100" i="1"/>
  <c r="CB100" i="1"/>
  <c r="BY100" i="1"/>
  <c r="BX100" i="1"/>
  <c r="BW100" i="1"/>
  <c r="BV100" i="1"/>
  <c r="BT100" i="1"/>
  <c r="BR100" i="1"/>
  <c r="BQ100" i="1"/>
  <c r="BP100" i="1"/>
  <c r="BO100" i="1"/>
  <c r="BN100" i="1"/>
  <c r="BM100" i="1"/>
  <c r="BL100" i="1"/>
  <c r="BK100" i="1"/>
  <c r="BJ100" i="1"/>
  <c r="BI100" i="1"/>
  <c r="DL99" i="1"/>
  <c r="DJ99" i="1"/>
  <c r="DI99" i="1"/>
  <c r="DG99" i="1"/>
  <c r="DF99" i="1"/>
  <c r="DE99" i="1"/>
  <c r="DD99" i="1"/>
  <c r="DC99" i="1"/>
  <c r="DB99" i="1"/>
  <c r="DA99" i="1"/>
  <c r="CZ99" i="1"/>
  <c r="CY99" i="1"/>
  <c r="CX99" i="1"/>
  <c r="CV99" i="1"/>
  <c r="CU99" i="1"/>
  <c r="CQ99" i="1"/>
  <c r="CO99" i="1"/>
  <c r="CM99" i="1"/>
  <c r="CL99" i="1"/>
  <c r="CK99" i="1"/>
  <c r="CJ99" i="1"/>
  <c r="CI99" i="1"/>
  <c r="CG99" i="1"/>
  <c r="CF99" i="1"/>
  <c r="CE99" i="1"/>
  <c r="CC99" i="1"/>
  <c r="CB99" i="1"/>
  <c r="BY99" i="1"/>
  <c r="BX99" i="1"/>
  <c r="BW99" i="1"/>
  <c r="BV99" i="1"/>
  <c r="BT99" i="1"/>
  <c r="BR99" i="1"/>
  <c r="BQ99" i="1"/>
  <c r="BP99" i="1"/>
  <c r="BO99" i="1"/>
  <c r="BN99" i="1"/>
  <c r="BM99" i="1"/>
  <c r="BL99" i="1"/>
  <c r="BK99" i="1"/>
  <c r="BJ99" i="1"/>
  <c r="BI99" i="1"/>
  <c r="DL98" i="1"/>
  <c r="DJ98" i="1"/>
  <c r="DI98" i="1"/>
  <c r="DG98" i="1"/>
  <c r="DF98" i="1"/>
  <c r="DE98" i="1"/>
  <c r="DD98" i="1"/>
  <c r="DC98" i="1"/>
  <c r="DB98" i="1"/>
  <c r="DA98" i="1"/>
  <c r="CZ98" i="1"/>
  <c r="CY98" i="1"/>
  <c r="CX98" i="1"/>
  <c r="CV98" i="1"/>
  <c r="CU98" i="1"/>
  <c r="CQ98" i="1"/>
  <c r="CO98" i="1"/>
  <c r="CM98" i="1"/>
  <c r="CL98" i="1"/>
  <c r="CK98" i="1"/>
  <c r="CJ98" i="1"/>
  <c r="CI98" i="1"/>
  <c r="CG98" i="1"/>
  <c r="CF98" i="1"/>
  <c r="CE98" i="1"/>
  <c r="CC98" i="1"/>
  <c r="CB98" i="1"/>
  <c r="BY98" i="1"/>
  <c r="BX98" i="1"/>
  <c r="BW98" i="1"/>
  <c r="BV98" i="1"/>
  <c r="BT98" i="1"/>
  <c r="BR98" i="1"/>
  <c r="BQ98" i="1"/>
  <c r="BP98" i="1"/>
  <c r="BO98" i="1"/>
  <c r="BN98" i="1"/>
  <c r="BM98" i="1"/>
  <c r="BL98" i="1"/>
  <c r="BK98" i="1"/>
  <c r="BJ98" i="1"/>
  <c r="BI98" i="1"/>
  <c r="DL97" i="1"/>
  <c r="DJ97" i="1"/>
  <c r="DI97" i="1"/>
  <c r="DG97" i="1"/>
  <c r="DF97" i="1"/>
  <c r="DE97" i="1"/>
  <c r="DD97" i="1"/>
  <c r="DC97" i="1"/>
  <c r="DB97" i="1"/>
  <c r="DA97" i="1"/>
  <c r="CZ97" i="1"/>
  <c r="CY97" i="1"/>
  <c r="CX97" i="1"/>
  <c r="CV97" i="1"/>
  <c r="CU97" i="1"/>
  <c r="CQ97" i="1"/>
  <c r="CO97" i="1"/>
  <c r="CM97" i="1"/>
  <c r="CL97" i="1"/>
  <c r="CK97" i="1"/>
  <c r="CJ97" i="1"/>
  <c r="CI97" i="1"/>
  <c r="CG97" i="1"/>
  <c r="CF97" i="1"/>
  <c r="CE97" i="1"/>
  <c r="CC97" i="1"/>
  <c r="CB97" i="1"/>
  <c r="BY97" i="1"/>
  <c r="BX97" i="1"/>
  <c r="BW97" i="1"/>
  <c r="BV97" i="1"/>
  <c r="BT97" i="1"/>
  <c r="BR97" i="1"/>
  <c r="BQ97" i="1"/>
  <c r="BP97" i="1"/>
  <c r="BO97" i="1"/>
  <c r="BN97" i="1"/>
  <c r="BM97" i="1"/>
  <c r="BL97" i="1"/>
  <c r="BK97" i="1"/>
  <c r="BJ97" i="1"/>
  <c r="BI97" i="1"/>
  <c r="DL96" i="1"/>
  <c r="DJ96" i="1"/>
  <c r="DI96" i="1"/>
  <c r="DG96" i="1"/>
  <c r="DF96" i="1"/>
  <c r="DE96" i="1"/>
  <c r="DD96" i="1"/>
  <c r="DC96" i="1"/>
  <c r="DB96" i="1"/>
  <c r="DA96" i="1"/>
  <c r="CZ96" i="1"/>
  <c r="CY96" i="1"/>
  <c r="CX96" i="1"/>
  <c r="CV96" i="1"/>
  <c r="CU96" i="1"/>
  <c r="CQ96" i="1"/>
  <c r="CO96" i="1"/>
  <c r="CM96" i="1"/>
  <c r="CL96" i="1"/>
  <c r="CK96" i="1"/>
  <c r="CJ96" i="1"/>
  <c r="CI96" i="1"/>
  <c r="CG96" i="1"/>
  <c r="CF96" i="1"/>
  <c r="CE96" i="1"/>
  <c r="CC96" i="1"/>
  <c r="CB96" i="1"/>
  <c r="BY96" i="1"/>
  <c r="BX96" i="1"/>
  <c r="BW96" i="1"/>
  <c r="BV96" i="1"/>
  <c r="BT96" i="1"/>
  <c r="BR96" i="1"/>
  <c r="BQ96" i="1"/>
  <c r="BP96" i="1"/>
  <c r="BO96" i="1"/>
  <c r="BN96" i="1"/>
  <c r="BM96" i="1"/>
  <c r="BL96" i="1"/>
  <c r="BK96" i="1"/>
  <c r="BJ96" i="1"/>
  <c r="BI96" i="1"/>
  <c r="DL95" i="1"/>
  <c r="DJ95" i="1"/>
  <c r="DI95" i="1"/>
  <c r="DG95" i="1"/>
  <c r="DF95" i="1"/>
  <c r="DE95" i="1"/>
  <c r="DD95" i="1"/>
  <c r="DC95" i="1"/>
  <c r="DB95" i="1"/>
  <c r="DA95" i="1"/>
  <c r="CZ95" i="1"/>
  <c r="CY95" i="1"/>
  <c r="CX95" i="1"/>
  <c r="CV95" i="1"/>
  <c r="CU95" i="1"/>
  <c r="CQ95" i="1"/>
  <c r="CO95" i="1"/>
  <c r="CM95" i="1"/>
  <c r="CL95" i="1"/>
  <c r="CK95" i="1"/>
  <c r="CJ95" i="1"/>
  <c r="CI95" i="1"/>
  <c r="CG95" i="1"/>
  <c r="CF95" i="1"/>
  <c r="CE95" i="1"/>
  <c r="CC95" i="1"/>
  <c r="CB95" i="1"/>
  <c r="BY95" i="1"/>
  <c r="BX95" i="1"/>
  <c r="BW95" i="1"/>
  <c r="BV95" i="1"/>
  <c r="BT95" i="1"/>
  <c r="BR95" i="1"/>
  <c r="BQ95" i="1"/>
  <c r="BP95" i="1"/>
  <c r="BO95" i="1"/>
  <c r="BN95" i="1"/>
  <c r="BM95" i="1"/>
  <c r="BL95" i="1"/>
  <c r="BK95" i="1"/>
  <c r="BJ95" i="1"/>
  <c r="BI95" i="1"/>
  <c r="DL94" i="1"/>
  <c r="DJ94" i="1"/>
  <c r="DI94" i="1"/>
  <c r="DG94" i="1"/>
  <c r="DF94" i="1"/>
  <c r="DE94" i="1"/>
  <c r="DD94" i="1"/>
  <c r="DC94" i="1"/>
  <c r="DB94" i="1"/>
  <c r="DA94" i="1"/>
  <c r="CZ94" i="1"/>
  <c r="CY94" i="1"/>
  <c r="CX94" i="1"/>
  <c r="CV94" i="1"/>
  <c r="CU94" i="1"/>
  <c r="CQ94" i="1"/>
  <c r="CO94" i="1"/>
  <c r="CM94" i="1"/>
  <c r="CL94" i="1"/>
  <c r="CK94" i="1"/>
  <c r="CJ94" i="1"/>
  <c r="CI94" i="1"/>
  <c r="CG94" i="1"/>
  <c r="CF94" i="1"/>
  <c r="CE94" i="1"/>
  <c r="CC94" i="1"/>
  <c r="CB94" i="1"/>
  <c r="BY94" i="1"/>
  <c r="BX94" i="1"/>
  <c r="BW94" i="1"/>
  <c r="BV94" i="1"/>
  <c r="BT94" i="1"/>
  <c r="BR94" i="1"/>
  <c r="BQ94" i="1"/>
  <c r="BP94" i="1"/>
  <c r="BO94" i="1"/>
  <c r="BN94" i="1"/>
  <c r="BM94" i="1"/>
  <c r="BL94" i="1"/>
  <c r="BK94" i="1"/>
  <c r="BJ94" i="1"/>
  <c r="BI94" i="1"/>
  <c r="DL93" i="1"/>
  <c r="DJ93" i="1"/>
  <c r="DI93" i="1"/>
  <c r="DG93" i="1"/>
  <c r="DF93" i="1"/>
  <c r="DE93" i="1"/>
  <c r="DD93" i="1"/>
  <c r="DC93" i="1"/>
  <c r="DB93" i="1"/>
  <c r="DA93" i="1"/>
  <c r="CZ93" i="1"/>
  <c r="CY93" i="1"/>
  <c r="CX93" i="1"/>
  <c r="CV93" i="1"/>
  <c r="CU93" i="1"/>
  <c r="CQ93" i="1"/>
  <c r="CO93" i="1"/>
  <c r="CM93" i="1"/>
  <c r="CL93" i="1"/>
  <c r="CK93" i="1"/>
  <c r="CJ93" i="1"/>
  <c r="CI93" i="1"/>
  <c r="CG93" i="1"/>
  <c r="CF93" i="1"/>
  <c r="CE93" i="1"/>
  <c r="CC93" i="1"/>
  <c r="CB93" i="1"/>
  <c r="BY93" i="1"/>
  <c r="BX93" i="1"/>
  <c r="BW93" i="1"/>
  <c r="BV93" i="1"/>
  <c r="BT93" i="1"/>
  <c r="BR93" i="1"/>
  <c r="BQ93" i="1"/>
  <c r="BP93" i="1"/>
  <c r="BO93" i="1"/>
  <c r="BN93" i="1"/>
  <c r="BM93" i="1"/>
  <c r="BL93" i="1"/>
  <c r="BK93" i="1"/>
  <c r="BJ93" i="1"/>
  <c r="BI93" i="1"/>
  <c r="DL92" i="1"/>
  <c r="DJ92" i="1"/>
  <c r="DI92" i="1"/>
  <c r="DG92" i="1"/>
  <c r="DF92" i="1"/>
  <c r="DE92" i="1"/>
  <c r="DD92" i="1"/>
  <c r="DC92" i="1"/>
  <c r="DB92" i="1"/>
  <c r="DA92" i="1"/>
  <c r="CZ92" i="1"/>
  <c r="CY92" i="1"/>
  <c r="CX92" i="1"/>
  <c r="CV92" i="1"/>
  <c r="CU92" i="1"/>
  <c r="CQ92" i="1"/>
  <c r="CO92" i="1"/>
  <c r="CM92" i="1"/>
  <c r="CL92" i="1"/>
  <c r="CK92" i="1"/>
  <c r="CJ92" i="1"/>
  <c r="CI92" i="1"/>
  <c r="CG92" i="1"/>
  <c r="CF92" i="1"/>
  <c r="CE92" i="1"/>
  <c r="CC92" i="1"/>
  <c r="CB92" i="1"/>
  <c r="BY92" i="1"/>
  <c r="BX92" i="1"/>
  <c r="BW92" i="1"/>
  <c r="BV92" i="1"/>
  <c r="BT92" i="1"/>
  <c r="BR92" i="1"/>
  <c r="BQ92" i="1"/>
  <c r="BP92" i="1"/>
  <c r="BO92" i="1"/>
  <c r="BN92" i="1"/>
  <c r="BM92" i="1"/>
  <c r="BL92" i="1"/>
  <c r="BK92" i="1"/>
  <c r="BJ92" i="1"/>
  <c r="BI92" i="1"/>
  <c r="DL91" i="1"/>
  <c r="DJ91" i="1"/>
  <c r="DI91" i="1"/>
  <c r="DG91" i="1"/>
  <c r="DF91" i="1"/>
  <c r="DE91" i="1"/>
  <c r="DD91" i="1"/>
  <c r="DC91" i="1"/>
  <c r="DB91" i="1"/>
  <c r="DA91" i="1"/>
  <c r="CZ91" i="1"/>
  <c r="CY91" i="1"/>
  <c r="CX91" i="1"/>
  <c r="CV91" i="1"/>
  <c r="CU91" i="1"/>
  <c r="CQ91" i="1"/>
  <c r="CO91" i="1"/>
  <c r="CM91" i="1"/>
  <c r="CL91" i="1"/>
  <c r="CK91" i="1"/>
  <c r="CJ91" i="1"/>
  <c r="CI91" i="1"/>
  <c r="CG91" i="1"/>
  <c r="CF91" i="1"/>
  <c r="CE91" i="1"/>
  <c r="CC91" i="1"/>
  <c r="CB91" i="1"/>
  <c r="BY91" i="1"/>
  <c r="BX91" i="1"/>
  <c r="BW91" i="1"/>
  <c r="BV91" i="1"/>
  <c r="BT91" i="1"/>
  <c r="BR91" i="1"/>
  <c r="BQ91" i="1"/>
  <c r="BP91" i="1"/>
  <c r="BO91" i="1"/>
  <c r="BN91" i="1"/>
  <c r="BM91" i="1"/>
  <c r="BL91" i="1"/>
  <c r="BK91" i="1"/>
  <c r="BJ91" i="1"/>
  <c r="BI91" i="1"/>
  <c r="DL90" i="1"/>
  <c r="DJ90" i="1"/>
  <c r="DI90" i="1"/>
  <c r="DG90" i="1"/>
  <c r="DF90" i="1"/>
  <c r="DE90" i="1"/>
  <c r="DD90" i="1"/>
  <c r="DC90" i="1"/>
  <c r="DB90" i="1"/>
  <c r="DA90" i="1"/>
  <c r="CZ90" i="1"/>
  <c r="CY90" i="1"/>
  <c r="CX90" i="1"/>
  <c r="CV90" i="1"/>
  <c r="CU90" i="1"/>
  <c r="CQ90" i="1"/>
  <c r="CO90" i="1"/>
  <c r="CM90" i="1"/>
  <c r="CL90" i="1"/>
  <c r="CK90" i="1"/>
  <c r="CJ90" i="1"/>
  <c r="CI90" i="1"/>
  <c r="CG90" i="1"/>
  <c r="CF90" i="1"/>
  <c r="CE90" i="1"/>
  <c r="CC90" i="1"/>
  <c r="CB90" i="1"/>
  <c r="BY90" i="1"/>
  <c r="BX90" i="1"/>
  <c r="BW90" i="1"/>
  <c r="BV90" i="1"/>
  <c r="BT90" i="1"/>
  <c r="BR90" i="1"/>
  <c r="BQ90" i="1"/>
  <c r="BP90" i="1"/>
  <c r="BO90" i="1"/>
  <c r="BN90" i="1"/>
  <c r="BM90" i="1"/>
  <c r="BL90" i="1"/>
  <c r="BK90" i="1"/>
  <c r="BJ90" i="1"/>
  <c r="BI90" i="1"/>
  <c r="DL89" i="1"/>
  <c r="DJ89" i="1"/>
  <c r="DI89" i="1"/>
  <c r="DG89" i="1"/>
  <c r="DF89" i="1"/>
  <c r="DE89" i="1"/>
  <c r="DD89" i="1"/>
  <c r="DC89" i="1"/>
  <c r="DB89" i="1"/>
  <c r="DA89" i="1"/>
  <c r="CZ89" i="1"/>
  <c r="CY89" i="1"/>
  <c r="CX89" i="1"/>
  <c r="CV89" i="1"/>
  <c r="CU89" i="1"/>
  <c r="CQ89" i="1"/>
  <c r="CO89" i="1"/>
  <c r="CM89" i="1"/>
  <c r="CL89" i="1"/>
  <c r="CK89" i="1"/>
  <c r="CJ89" i="1"/>
  <c r="CI89" i="1"/>
  <c r="CG89" i="1"/>
  <c r="CF89" i="1"/>
  <c r="CE89" i="1"/>
  <c r="CC89" i="1"/>
  <c r="CB89" i="1"/>
  <c r="BY89" i="1"/>
  <c r="BX89" i="1"/>
  <c r="BW89" i="1"/>
  <c r="BV89" i="1"/>
  <c r="BT89" i="1"/>
  <c r="BR89" i="1"/>
  <c r="BQ89" i="1"/>
  <c r="BP89" i="1"/>
  <c r="BO89" i="1"/>
  <c r="BN89" i="1"/>
  <c r="BM89" i="1"/>
  <c r="BL89" i="1"/>
  <c r="BK89" i="1"/>
  <c r="BJ89" i="1"/>
  <c r="BI89" i="1"/>
  <c r="DL88" i="1"/>
  <c r="DJ88" i="1"/>
  <c r="DI88" i="1"/>
  <c r="DG88" i="1"/>
  <c r="DF88" i="1"/>
  <c r="DE88" i="1"/>
  <c r="DD88" i="1"/>
  <c r="DC88" i="1"/>
  <c r="DB88" i="1"/>
  <c r="DA88" i="1"/>
  <c r="CZ88" i="1"/>
  <c r="CY88" i="1"/>
  <c r="CX88" i="1"/>
  <c r="CV88" i="1"/>
  <c r="CU88" i="1"/>
  <c r="CQ88" i="1"/>
  <c r="CO88" i="1"/>
  <c r="CM88" i="1"/>
  <c r="CL88" i="1"/>
  <c r="CK88" i="1"/>
  <c r="CJ88" i="1"/>
  <c r="CI88" i="1"/>
  <c r="CG88" i="1"/>
  <c r="CF88" i="1"/>
  <c r="CE88" i="1"/>
  <c r="CC88" i="1"/>
  <c r="CB88" i="1"/>
  <c r="BY88" i="1"/>
  <c r="BX88" i="1"/>
  <c r="BW88" i="1"/>
  <c r="BV88" i="1"/>
  <c r="BT88" i="1"/>
  <c r="BR88" i="1"/>
  <c r="BQ88" i="1"/>
  <c r="BP88" i="1"/>
  <c r="BO88" i="1"/>
  <c r="BN88" i="1"/>
  <c r="BM88" i="1"/>
  <c r="BL88" i="1"/>
  <c r="BK88" i="1"/>
  <c r="BJ88" i="1"/>
  <c r="BI88" i="1"/>
  <c r="DL87" i="1"/>
  <c r="DJ87" i="1"/>
  <c r="DI87" i="1"/>
  <c r="DG87" i="1"/>
  <c r="DF87" i="1"/>
  <c r="DE87" i="1"/>
  <c r="DD87" i="1"/>
  <c r="DC87" i="1"/>
  <c r="DB87" i="1"/>
  <c r="DA87" i="1"/>
  <c r="CZ87" i="1"/>
  <c r="CY87" i="1"/>
  <c r="CX87" i="1"/>
  <c r="CV87" i="1"/>
  <c r="CU87" i="1"/>
  <c r="CQ87" i="1"/>
  <c r="CO87" i="1"/>
  <c r="CM87" i="1"/>
  <c r="CL87" i="1"/>
  <c r="CK87" i="1"/>
  <c r="CJ87" i="1"/>
  <c r="CI87" i="1"/>
  <c r="CG87" i="1"/>
  <c r="CF87" i="1"/>
  <c r="CE87" i="1"/>
  <c r="CC87" i="1"/>
  <c r="CB87" i="1"/>
  <c r="BY87" i="1"/>
  <c r="BX87" i="1"/>
  <c r="BW87" i="1"/>
  <c r="BV87" i="1"/>
  <c r="BT87" i="1"/>
  <c r="BR87" i="1"/>
  <c r="BQ87" i="1"/>
  <c r="BP87" i="1"/>
  <c r="BO87" i="1"/>
  <c r="BN87" i="1"/>
  <c r="BM87" i="1"/>
  <c r="BL87" i="1"/>
  <c r="BK87" i="1"/>
  <c r="BJ87" i="1"/>
  <c r="BI87" i="1"/>
  <c r="DL86" i="1"/>
  <c r="DJ86" i="1"/>
  <c r="DI86" i="1"/>
  <c r="DG86" i="1"/>
  <c r="DF86" i="1"/>
  <c r="DE86" i="1"/>
  <c r="DD86" i="1"/>
  <c r="DC86" i="1"/>
  <c r="DB86" i="1"/>
  <c r="DA86" i="1"/>
  <c r="CZ86" i="1"/>
  <c r="CY86" i="1"/>
  <c r="CX86" i="1"/>
  <c r="CV86" i="1"/>
  <c r="CU86" i="1"/>
  <c r="CQ86" i="1"/>
  <c r="CO86" i="1"/>
  <c r="CM86" i="1"/>
  <c r="CL86" i="1"/>
  <c r="CK86" i="1"/>
  <c r="CJ86" i="1"/>
  <c r="CI86" i="1"/>
  <c r="CG86" i="1"/>
  <c r="CF86" i="1"/>
  <c r="CE86" i="1"/>
  <c r="CC86" i="1"/>
  <c r="CB86" i="1"/>
  <c r="BY86" i="1"/>
  <c r="BX86" i="1"/>
  <c r="BW86" i="1"/>
  <c r="BV86" i="1"/>
  <c r="BT86" i="1"/>
  <c r="BR86" i="1"/>
  <c r="BQ86" i="1"/>
  <c r="BP86" i="1"/>
  <c r="BO86" i="1"/>
  <c r="BN86" i="1"/>
  <c r="BM86" i="1"/>
  <c r="BL86" i="1"/>
  <c r="BK86" i="1"/>
  <c r="BJ86" i="1"/>
  <c r="BI86" i="1"/>
  <c r="DL85" i="1"/>
  <c r="DJ85" i="1"/>
  <c r="DI85" i="1"/>
  <c r="DG85" i="1"/>
  <c r="DF85" i="1"/>
  <c r="DE85" i="1"/>
  <c r="DD85" i="1"/>
  <c r="DC85" i="1"/>
  <c r="DB85" i="1"/>
  <c r="DA85" i="1"/>
  <c r="CZ85" i="1"/>
  <c r="CY85" i="1"/>
  <c r="CX85" i="1"/>
  <c r="CV85" i="1"/>
  <c r="CU85" i="1"/>
  <c r="CQ85" i="1"/>
  <c r="CO85" i="1"/>
  <c r="CM85" i="1"/>
  <c r="CL85" i="1"/>
  <c r="CK85" i="1"/>
  <c r="CJ85" i="1"/>
  <c r="CI85" i="1"/>
  <c r="CG85" i="1"/>
  <c r="CF85" i="1"/>
  <c r="CE85" i="1"/>
  <c r="CC85" i="1"/>
  <c r="CB85" i="1"/>
  <c r="BY85" i="1"/>
  <c r="BX85" i="1"/>
  <c r="BW85" i="1"/>
  <c r="BV85" i="1"/>
  <c r="BT85" i="1"/>
  <c r="BR85" i="1"/>
  <c r="BQ85" i="1"/>
  <c r="BP85" i="1"/>
  <c r="BO85" i="1"/>
  <c r="BN85" i="1"/>
  <c r="BM85" i="1"/>
  <c r="BL85" i="1"/>
  <c r="BK85" i="1"/>
  <c r="BJ85" i="1"/>
  <c r="BI85" i="1"/>
  <c r="DL84" i="1"/>
  <c r="DJ84" i="1"/>
  <c r="DI84" i="1"/>
  <c r="DG84" i="1"/>
  <c r="DF84" i="1"/>
  <c r="DE84" i="1"/>
  <c r="DD84" i="1"/>
  <c r="DC84" i="1"/>
  <c r="DB84" i="1"/>
  <c r="DA84" i="1"/>
  <c r="CZ84" i="1"/>
  <c r="CY84" i="1"/>
  <c r="CX84" i="1"/>
  <c r="CV84" i="1"/>
  <c r="CU84" i="1"/>
  <c r="CQ84" i="1"/>
  <c r="CO84" i="1"/>
  <c r="CM84" i="1"/>
  <c r="CL84" i="1"/>
  <c r="CK84" i="1"/>
  <c r="CJ84" i="1"/>
  <c r="CI84" i="1"/>
  <c r="CG84" i="1"/>
  <c r="CF84" i="1"/>
  <c r="CE84" i="1"/>
  <c r="CC84" i="1"/>
  <c r="CB84" i="1"/>
  <c r="BY84" i="1"/>
  <c r="BX84" i="1"/>
  <c r="BW84" i="1"/>
  <c r="BV84" i="1"/>
  <c r="BT84" i="1"/>
  <c r="BR84" i="1"/>
  <c r="BQ84" i="1"/>
  <c r="BP84" i="1"/>
  <c r="BO84" i="1"/>
  <c r="BN84" i="1"/>
  <c r="BM84" i="1"/>
  <c r="BL84" i="1"/>
  <c r="BK84" i="1"/>
  <c r="BJ84" i="1"/>
  <c r="BI84" i="1"/>
  <c r="DL83" i="1"/>
  <c r="DJ83" i="1"/>
  <c r="DI83" i="1"/>
  <c r="DG83" i="1"/>
  <c r="DF83" i="1"/>
  <c r="DE83" i="1"/>
  <c r="DD83" i="1"/>
  <c r="DC83" i="1"/>
  <c r="DB83" i="1"/>
  <c r="DA83" i="1"/>
  <c r="CZ83" i="1"/>
  <c r="CY83" i="1"/>
  <c r="CX83" i="1"/>
  <c r="CV83" i="1"/>
  <c r="CU83" i="1"/>
  <c r="CQ83" i="1"/>
  <c r="CO83" i="1"/>
  <c r="CM83" i="1"/>
  <c r="CL83" i="1"/>
  <c r="CK83" i="1"/>
  <c r="CJ83" i="1"/>
  <c r="CI83" i="1"/>
  <c r="CG83" i="1"/>
  <c r="CF83" i="1"/>
  <c r="CE83" i="1"/>
  <c r="CC83" i="1"/>
  <c r="CB83" i="1"/>
  <c r="BY83" i="1"/>
  <c r="BX83" i="1"/>
  <c r="BW83" i="1"/>
  <c r="BV83" i="1"/>
  <c r="BT83" i="1"/>
  <c r="BR83" i="1"/>
  <c r="BQ83" i="1"/>
  <c r="BP83" i="1"/>
  <c r="BO83" i="1"/>
  <c r="BN83" i="1"/>
  <c r="BM83" i="1"/>
  <c r="BL83" i="1"/>
  <c r="BK83" i="1"/>
  <c r="BJ83" i="1"/>
  <c r="BI83" i="1"/>
  <c r="DL82" i="1"/>
  <c r="DJ82" i="1"/>
  <c r="DI82" i="1"/>
  <c r="DG82" i="1"/>
  <c r="DF82" i="1"/>
  <c r="DE82" i="1"/>
  <c r="DD82" i="1"/>
  <c r="DC82" i="1"/>
  <c r="DB82" i="1"/>
  <c r="DA82" i="1"/>
  <c r="CZ82" i="1"/>
  <c r="CY82" i="1"/>
  <c r="CX82" i="1"/>
  <c r="CV82" i="1"/>
  <c r="CU82" i="1"/>
  <c r="CQ82" i="1"/>
  <c r="CO82" i="1"/>
  <c r="CM82" i="1"/>
  <c r="CL82" i="1"/>
  <c r="CK82" i="1"/>
  <c r="CJ82" i="1"/>
  <c r="CI82" i="1"/>
  <c r="CG82" i="1"/>
  <c r="CF82" i="1"/>
  <c r="CE82" i="1"/>
  <c r="CC82" i="1"/>
  <c r="CB82" i="1"/>
  <c r="BY82" i="1"/>
  <c r="BX82" i="1"/>
  <c r="BW82" i="1"/>
  <c r="BV82" i="1"/>
  <c r="BT82" i="1"/>
  <c r="BR82" i="1"/>
  <c r="BQ82" i="1"/>
  <c r="BP82" i="1"/>
  <c r="BO82" i="1"/>
  <c r="BN82" i="1"/>
  <c r="BM82" i="1"/>
  <c r="BL82" i="1"/>
  <c r="BK82" i="1"/>
  <c r="BJ82" i="1"/>
  <c r="BI82" i="1"/>
  <c r="DL81" i="1"/>
  <c r="DJ81" i="1"/>
  <c r="DI81" i="1"/>
  <c r="DG81" i="1"/>
  <c r="DF81" i="1"/>
  <c r="DE81" i="1"/>
  <c r="DD81" i="1"/>
  <c r="DC81" i="1"/>
  <c r="DB81" i="1"/>
  <c r="DA81" i="1"/>
  <c r="CZ81" i="1"/>
  <c r="CY81" i="1"/>
  <c r="CX81" i="1"/>
  <c r="CV81" i="1"/>
  <c r="CU81" i="1"/>
  <c r="CQ81" i="1"/>
  <c r="CO81" i="1"/>
  <c r="CM81" i="1"/>
  <c r="CL81" i="1"/>
  <c r="CK81" i="1"/>
  <c r="CJ81" i="1"/>
  <c r="CI81" i="1"/>
  <c r="CG81" i="1"/>
  <c r="CF81" i="1"/>
  <c r="CE81" i="1"/>
  <c r="CC81" i="1"/>
  <c r="CB81" i="1"/>
  <c r="BY81" i="1"/>
  <c r="BX81" i="1"/>
  <c r="BW81" i="1"/>
  <c r="BV81" i="1"/>
  <c r="BT81" i="1"/>
  <c r="BR81" i="1"/>
  <c r="BQ81" i="1"/>
  <c r="BP81" i="1"/>
  <c r="BO81" i="1"/>
  <c r="BN81" i="1"/>
  <c r="BM81" i="1"/>
  <c r="BL81" i="1"/>
  <c r="BK81" i="1"/>
  <c r="BJ81" i="1"/>
  <c r="BI81" i="1"/>
  <c r="DL80" i="1"/>
  <c r="DJ80" i="1"/>
  <c r="DI80" i="1"/>
  <c r="DG80" i="1"/>
  <c r="DF80" i="1"/>
  <c r="DE80" i="1"/>
  <c r="DD80" i="1"/>
  <c r="DC80" i="1"/>
  <c r="DB80" i="1"/>
  <c r="DA80" i="1"/>
  <c r="CZ80" i="1"/>
  <c r="CY80" i="1"/>
  <c r="CX80" i="1"/>
  <c r="CV80" i="1"/>
  <c r="CU80" i="1"/>
  <c r="CQ80" i="1"/>
  <c r="CO80" i="1"/>
  <c r="CM80" i="1"/>
  <c r="CL80" i="1"/>
  <c r="CK80" i="1"/>
  <c r="CJ80" i="1"/>
  <c r="CI80" i="1"/>
  <c r="CG80" i="1"/>
  <c r="CF80" i="1"/>
  <c r="CE80" i="1"/>
  <c r="CC80" i="1"/>
  <c r="CB80" i="1"/>
  <c r="BY80" i="1"/>
  <c r="BX80" i="1"/>
  <c r="BW80" i="1"/>
  <c r="BV80" i="1"/>
  <c r="BT80" i="1"/>
  <c r="BR80" i="1"/>
  <c r="BQ80" i="1"/>
  <c r="BP80" i="1"/>
  <c r="BO80" i="1"/>
  <c r="BN80" i="1"/>
  <c r="BM80" i="1"/>
  <c r="BL80" i="1"/>
  <c r="BK80" i="1"/>
  <c r="BJ80" i="1"/>
  <c r="BI80" i="1"/>
  <c r="DL79" i="1"/>
  <c r="DJ79" i="1"/>
  <c r="DI79" i="1"/>
  <c r="DG79" i="1"/>
  <c r="DF79" i="1"/>
  <c r="DE79" i="1"/>
  <c r="DD79" i="1"/>
  <c r="DC79" i="1"/>
  <c r="DB79" i="1"/>
  <c r="DA79" i="1"/>
  <c r="CZ79" i="1"/>
  <c r="CY79" i="1"/>
  <c r="CX79" i="1"/>
  <c r="CV79" i="1"/>
  <c r="CU79" i="1"/>
  <c r="CQ79" i="1"/>
  <c r="CO79" i="1"/>
  <c r="CM79" i="1"/>
  <c r="CL79" i="1"/>
  <c r="CK79" i="1"/>
  <c r="CJ79" i="1"/>
  <c r="CI79" i="1"/>
  <c r="CG79" i="1"/>
  <c r="CF79" i="1"/>
  <c r="CE79" i="1"/>
  <c r="CC79" i="1"/>
  <c r="CB79" i="1"/>
  <c r="BY79" i="1"/>
  <c r="BX79" i="1"/>
  <c r="BW79" i="1"/>
  <c r="BV79" i="1"/>
  <c r="BT79" i="1"/>
  <c r="BR79" i="1"/>
  <c r="BQ79" i="1"/>
  <c r="BP79" i="1"/>
  <c r="BO79" i="1"/>
  <c r="BN79" i="1"/>
  <c r="BM79" i="1"/>
  <c r="BL79" i="1"/>
  <c r="BK79" i="1"/>
  <c r="BJ79" i="1"/>
  <c r="BI79" i="1"/>
  <c r="DL78" i="1"/>
  <c r="DJ78" i="1"/>
  <c r="DI78" i="1"/>
  <c r="DG78" i="1"/>
  <c r="DF78" i="1"/>
  <c r="DE78" i="1"/>
  <c r="DD78" i="1"/>
  <c r="DC78" i="1"/>
  <c r="DB78" i="1"/>
  <c r="DA78" i="1"/>
  <c r="CZ78" i="1"/>
  <c r="CY78" i="1"/>
  <c r="CX78" i="1"/>
  <c r="CV78" i="1"/>
  <c r="CU78" i="1"/>
  <c r="CQ78" i="1"/>
  <c r="CO78" i="1"/>
  <c r="CM78" i="1"/>
  <c r="CL78" i="1"/>
  <c r="CK78" i="1"/>
  <c r="CJ78" i="1"/>
  <c r="CI78" i="1"/>
  <c r="CG78" i="1"/>
  <c r="CF78" i="1"/>
  <c r="CE78" i="1"/>
  <c r="CC78" i="1"/>
  <c r="CB78" i="1"/>
  <c r="BY78" i="1"/>
  <c r="BX78" i="1"/>
  <c r="BW78" i="1"/>
  <c r="BV78" i="1"/>
  <c r="BT78" i="1"/>
  <c r="BR78" i="1"/>
  <c r="BQ78" i="1"/>
  <c r="BP78" i="1"/>
  <c r="BO78" i="1"/>
  <c r="BN78" i="1"/>
  <c r="BM78" i="1"/>
  <c r="BL78" i="1"/>
  <c r="BK78" i="1"/>
  <c r="BJ78" i="1"/>
  <c r="BI78" i="1"/>
  <c r="DL77" i="1"/>
  <c r="DJ77" i="1"/>
  <c r="DI77" i="1"/>
  <c r="DG77" i="1"/>
  <c r="DF77" i="1"/>
  <c r="DE77" i="1"/>
  <c r="DD77" i="1"/>
  <c r="DC77" i="1"/>
  <c r="DB77" i="1"/>
  <c r="DA77" i="1"/>
  <c r="CZ77" i="1"/>
  <c r="CY77" i="1"/>
  <c r="CX77" i="1"/>
  <c r="CV77" i="1"/>
  <c r="CU77" i="1"/>
  <c r="CQ77" i="1"/>
  <c r="CO77" i="1"/>
  <c r="CM77" i="1"/>
  <c r="CL77" i="1"/>
  <c r="CK77" i="1"/>
  <c r="CJ77" i="1"/>
  <c r="CI77" i="1"/>
  <c r="CG77" i="1"/>
  <c r="CF77" i="1"/>
  <c r="CE77" i="1"/>
  <c r="CC77" i="1"/>
  <c r="CB77" i="1"/>
  <c r="BY77" i="1"/>
  <c r="BX77" i="1"/>
  <c r="BW77" i="1"/>
  <c r="BV77" i="1"/>
  <c r="BT77" i="1"/>
  <c r="BR77" i="1"/>
  <c r="BQ77" i="1"/>
  <c r="BP77" i="1"/>
  <c r="BO77" i="1"/>
  <c r="BN77" i="1"/>
  <c r="BM77" i="1"/>
  <c r="BL77" i="1"/>
  <c r="BK77" i="1"/>
  <c r="BJ77" i="1"/>
  <c r="BI77" i="1"/>
  <c r="DL76" i="1"/>
  <c r="DJ76" i="1"/>
  <c r="DI76" i="1"/>
  <c r="DG76" i="1"/>
  <c r="DF76" i="1"/>
  <c r="DE76" i="1"/>
  <c r="DD76" i="1"/>
  <c r="DC76" i="1"/>
  <c r="DB76" i="1"/>
  <c r="DA76" i="1"/>
  <c r="CZ76" i="1"/>
  <c r="CY76" i="1"/>
  <c r="CX76" i="1"/>
  <c r="CV76" i="1"/>
  <c r="CU76" i="1"/>
  <c r="CQ76" i="1"/>
  <c r="CO76" i="1"/>
  <c r="CM76" i="1"/>
  <c r="CL76" i="1"/>
  <c r="CK76" i="1"/>
  <c r="CJ76" i="1"/>
  <c r="CI76" i="1"/>
  <c r="CG76" i="1"/>
  <c r="CF76" i="1"/>
  <c r="CE76" i="1"/>
  <c r="CC76" i="1"/>
  <c r="CB76" i="1"/>
  <c r="BY76" i="1"/>
  <c r="BX76" i="1"/>
  <c r="BW76" i="1"/>
  <c r="BV76" i="1"/>
  <c r="BT76" i="1"/>
  <c r="BR76" i="1"/>
  <c r="BQ76" i="1"/>
  <c r="BP76" i="1"/>
  <c r="BO76" i="1"/>
  <c r="BN76" i="1"/>
  <c r="BM76" i="1"/>
  <c r="BL76" i="1"/>
  <c r="BK76" i="1"/>
  <c r="BJ76" i="1"/>
  <c r="BI76" i="1"/>
  <c r="DL75" i="1"/>
  <c r="DJ75" i="1"/>
  <c r="DI75" i="1"/>
  <c r="DG75" i="1"/>
  <c r="DF75" i="1"/>
  <c r="DE75" i="1"/>
  <c r="DD75" i="1"/>
  <c r="DC75" i="1"/>
  <c r="DB75" i="1"/>
  <c r="DA75" i="1"/>
  <c r="CZ75" i="1"/>
  <c r="CY75" i="1"/>
  <c r="CX75" i="1"/>
  <c r="CV75" i="1"/>
  <c r="CU75" i="1"/>
  <c r="CQ75" i="1"/>
  <c r="CO75" i="1"/>
  <c r="CM75" i="1"/>
  <c r="CL75" i="1"/>
  <c r="CK75" i="1"/>
  <c r="CJ75" i="1"/>
  <c r="CI75" i="1"/>
  <c r="CG75" i="1"/>
  <c r="CF75" i="1"/>
  <c r="CE75" i="1"/>
  <c r="CC75" i="1"/>
  <c r="CB75" i="1"/>
  <c r="BY75" i="1"/>
  <c r="BX75" i="1"/>
  <c r="BW75" i="1"/>
  <c r="BV75" i="1"/>
  <c r="BT75" i="1"/>
  <c r="BR75" i="1"/>
  <c r="BQ75" i="1"/>
  <c r="BP75" i="1"/>
  <c r="BO75" i="1"/>
  <c r="BN75" i="1"/>
  <c r="BM75" i="1"/>
  <c r="BL75" i="1"/>
  <c r="BK75" i="1"/>
  <c r="BJ75" i="1"/>
  <c r="BI75" i="1"/>
  <c r="DL74" i="1"/>
  <c r="DJ74" i="1"/>
  <c r="DI74" i="1"/>
  <c r="DG74" i="1"/>
  <c r="DF74" i="1"/>
  <c r="DE74" i="1"/>
  <c r="DD74" i="1"/>
  <c r="DC74" i="1"/>
  <c r="DB74" i="1"/>
  <c r="DA74" i="1"/>
  <c r="CZ74" i="1"/>
  <c r="CY74" i="1"/>
  <c r="CX74" i="1"/>
  <c r="CV74" i="1"/>
  <c r="CU74" i="1"/>
  <c r="CQ74" i="1"/>
  <c r="CO74" i="1"/>
  <c r="CM74" i="1"/>
  <c r="CL74" i="1"/>
  <c r="CK74" i="1"/>
  <c r="CJ74" i="1"/>
  <c r="CI74" i="1"/>
  <c r="CG74" i="1"/>
  <c r="CF74" i="1"/>
  <c r="CE74" i="1"/>
  <c r="CC74" i="1"/>
  <c r="CB74" i="1"/>
  <c r="BY74" i="1"/>
  <c r="BX74" i="1"/>
  <c r="BW74" i="1"/>
  <c r="BV74" i="1"/>
  <c r="BT74" i="1"/>
  <c r="BR74" i="1"/>
  <c r="BQ74" i="1"/>
  <c r="BP74" i="1"/>
  <c r="BO74" i="1"/>
  <c r="BN74" i="1"/>
  <c r="BM74" i="1"/>
  <c r="BL74" i="1"/>
  <c r="BK74" i="1"/>
  <c r="BJ74" i="1"/>
  <c r="BI74" i="1"/>
  <c r="DL73" i="1"/>
  <c r="DJ73" i="1"/>
  <c r="DI73" i="1"/>
  <c r="DG73" i="1"/>
  <c r="DF73" i="1"/>
  <c r="DE73" i="1"/>
  <c r="DD73" i="1"/>
  <c r="DC73" i="1"/>
  <c r="DB73" i="1"/>
  <c r="DA73" i="1"/>
  <c r="CZ73" i="1"/>
  <c r="CY73" i="1"/>
  <c r="CX73" i="1"/>
  <c r="CV73" i="1"/>
  <c r="CU73" i="1"/>
  <c r="CQ73" i="1"/>
  <c r="CO73" i="1"/>
  <c r="CM73" i="1"/>
  <c r="CL73" i="1"/>
  <c r="CK73" i="1"/>
  <c r="CJ73" i="1"/>
  <c r="CI73" i="1"/>
  <c r="CG73" i="1"/>
  <c r="CF73" i="1"/>
  <c r="CE73" i="1"/>
  <c r="CC73" i="1"/>
  <c r="CB73" i="1"/>
  <c r="BY73" i="1"/>
  <c r="BX73" i="1"/>
  <c r="BW73" i="1"/>
  <c r="BV73" i="1"/>
  <c r="BT73" i="1"/>
  <c r="BR73" i="1"/>
  <c r="BQ73" i="1"/>
  <c r="BP73" i="1"/>
  <c r="BO73" i="1"/>
  <c r="BN73" i="1"/>
  <c r="BM73" i="1"/>
  <c r="BL73" i="1"/>
  <c r="BK73" i="1"/>
  <c r="BJ73" i="1"/>
  <c r="BI73" i="1"/>
  <c r="DL72" i="1"/>
  <c r="DJ72" i="1"/>
  <c r="DI72" i="1"/>
  <c r="DG72" i="1"/>
  <c r="DF72" i="1"/>
  <c r="DE72" i="1"/>
  <c r="DD72" i="1"/>
  <c r="DC72" i="1"/>
  <c r="DB72" i="1"/>
  <c r="DA72" i="1"/>
  <c r="CZ72" i="1"/>
  <c r="CY72" i="1"/>
  <c r="CX72" i="1"/>
  <c r="CV72" i="1"/>
  <c r="CU72" i="1"/>
  <c r="CQ72" i="1"/>
  <c r="CO72" i="1"/>
  <c r="CM72" i="1"/>
  <c r="CL72" i="1"/>
  <c r="CK72" i="1"/>
  <c r="CJ72" i="1"/>
  <c r="CI72" i="1"/>
  <c r="CG72" i="1"/>
  <c r="CF72" i="1"/>
  <c r="CE72" i="1"/>
  <c r="CC72" i="1"/>
  <c r="CB72" i="1"/>
  <c r="BY72" i="1"/>
  <c r="BX72" i="1"/>
  <c r="BW72" i="1"/>
  <c r="BV72" i="1"/>
  <c r="BT72" i="1"/>
  <c r="BR72" i="1"/>
  <c r="BQ72" i="1"/>
  <c r="BP72" i="1"/>
  <c r="BO72" i="1"/>
  <c r="BN72" i="1"/>
  <c r="BM72" i="1"/>
  <c r="BL72" i="1"/>
  <c r="BK72" i="1"/>
  <c r="BJ72" i="1"/>
  <c r="BI72" i="1"/>
  <c r="DL71" i="1"/>
  <c r="DJ71" i="1"/>
  <c r="DI71" i="1"/>
  <c r="DG71" i="1"/>
  <c r="DF71" i="1"/>
  <c r="DE71" i="1"/>
  <c r="DD71" i="1"/>
  <c r="DC71" i="1"/>
  <c r="DB71" i="1"/>
  <c r="DA71" i="1"/>
  <c r="CZ71" i="1"/>
  <c r="CY71" i="1"/>
  <c r="CX71" i="1"/>
  <c r="CV71" i="1"/>
  <c r="CU71" i="1"/>
  <c r="CQ71" i="1"/>
  <c r="CO71" i="1"/>
  <c r="CM71" i="1"/>
  <c r="CL71" i="1"/>
  <c r="CK71" i="1"/>
  <c r="CJ71" i="1"/>
  <c r="CI71" i="1"/>
  <c r="CG71" i="1"/>
  <c r="CF71" i="1"/>
  <c r="CE71" i="1"/>
  <c r="CC71" i="1"/>
  <c r="CB71" i="1"/>
  <c r="BY71" i="1"/>
  <c r="BX71" i="1"/>
  <c r="BW71" i="1"/>
  <c r="BV71" i="1"/>
  <c r="BT71" i="1"/>
  <c r="BR71" i="1"/>
  <c r="BQ71" i="1"/>
  <c r="BP71" i="1"/>
  <c r="BO71" i="1"/>
  <c r="BN71" i="1"/>
  <c r="BM71" i="1"/>
  <c r="BL71" i="1"/>
  <c r="BK71" i="1"/>
  <c r="BJ71" i="1"/>
  <c r="BI71" i="1"/>
  <c r="DL70" i="1"/>
  <c r="DJ70" i="1"/>
  <c r="DI70" i="1"/>
  <c r="DG70" i="1"/>
  <c r="DF70" i="1"/>
  <c r="DE70" i="1"/>
  <c r="DD70" i="1"/>
  <c r="DC70" i="1"/>
  <c r="DB70" i="1"/>
  <c r="DA70" i="1"/>
  <c r="CZ70" i="1"/>
  <c r="CY70" i="1"/>
  <c r="CX70" i="1"/>
  <c r="CV70" i="1"/>
  <c r="CU70" i="1"/>
  <c r="CQ70" i="1"/>
  <c r="CO70" i="1"/>
  <c r="CM70" i="1"/>
  <c r="CL70" i="1"/>
  <c r="CK70" i="1"/>
  <c r="CJ70" i="1"/>
  <c r="CI70" i="1"/>
  <c r="CG70" i="1"/>
  <c r="CF70" i="1"/>
  <c r="CE70" i="1"/>
  <c r="CC70" i="1"/>
  <c r="CB70" i="1"/>
  <c r="BY70" i="1"/>
  <c r="BX70" i="1"/>
  <c r="BW70" i="1"/>
  <c r="BV70" i="1"/>
  <c r="BT70" i="1"/>
  <c r="BR70" i="1"/>
  <c r="BQ70" i="1"/>
  <c r="BP70" i="1"/>
  <c r="BO70" i="1"/>
  <c r="BN70" i="1"/>
  <c r="BM70" i="1"/>
  <c r="BL70" i="1"/>
  <c r="BK70" i="1"/>
  <c r="BJ70" i="1"/>
  <c r="BI70" i="1"/>
  <c r="DL69" i="1"/>
  <c r="DJ69" i="1"/>
  <c r="DI69" i="1"/>
  <c r="DG69" i="1"/>
  <c r="DF69" i="1"/>
  <c r="DE69" i="1"/>
  <c r="DD69" i="1"/>
  <c r="DC69" i="1"/>
  <c r="DB69" i="1"/>
  <c r="DA69" i="1"/>
  <c r="CZ69" i="1"/>
  <c r="CY69" i="1"/>
  <c r="CX69" i="1"/>
  <c r="CV69" i="1"/>
  <c r="CU69" i="1"/>
  <c r="CQ69" i="1"/>
  <c r="CO69" i="1"/>
  <c r="CM69" i="1"/>
  <c r="CL69" i="1"/>
  <c r="CK69" i="1"/>
  <c r="CJ69" i="1"/>
  <c r="CI69" i="1"/>
  <c r="CG69" i="1"/>
  <c r="CF69" i="1"/>
  <c r="CE69" i="1"/>
  <c r="CC69" i="1"/>
  <c r="CB69" i="1"/>
  <c r="BY69" i="1"/>
  <c r="BX69" i="1"/>
  <c r="BW69" i="1"/>
  <c r="BV69" i="1"/>
  <c r="BT69" i="1"/>
  <c r="BR69" i="1"/>
  <c r="BQ69" i="1"/>
  <c r="BP69" i="1"/>
  <c r="BO69" i="1"/>
  <c r="BN69" i="1"/>
  <c r="BM69" i="1"/>
  <c r="BL69" i="1"/>
  <c r="BK69" i="1"/>
  <c r="BJ69" i="1"/>
  <c r="BI69" i="1"/>
  <c r="DL68" i="1"/>
  <c r="DJ68" i="1"/>
  <c r="DI68" i="1"/>
  <c r="DG68" i="1"/>
  <c r="DF68" i="1"/>
  <c r="DE68" i="1"/>
  <c r="DD68" i="1"/>
  <c r="DC68" i="1"/>
  <c r="DB68" i="1"/>
  <c r="DA68" i="1"/>
  <c r="CZ68" i="1"/>
  <c r="CY68" i="1"/>
  <c r="CX68" i="1"/>
  <c r="CV68" i="1"/>
  <c r="CU68" i="1"/>
  <c r="CQ68" i="1"/>
  <c r="CO68" i="1"/>
  <c r="CM68" i="1"/>
  <c r="CL68" i="1"/>
  <c r="CK68" i="1"/>
  <c r="CJ68" i="1"/>
  <c r="CI68" i="1"/>
  <c r="CG68" i="1"/>
  <c r="CF68" i="1"/>
  <c r="CE68" i="1"/>
  <c r="CC68" i="1"/>
  <c r="CB68" i="1"/>
  <c r="BY68" i="1"/>
  <c r="BX68" i="1"/>
  <c r="BW68" i="1"/>
  <c r="BV68" i="1"/>
  <c r="BT68" i="1"/>
  <c r="BR68" i="1"/>
  <c r="BQ68" i="1"/>
  <c r="BP68" i="1"/>
  <c r="BO68" i="1"/>
  <c r="BN68" i="1"/>
  <c r="BM68" i="1"/>
  <c r="BL68" i="1"/>
  <c r="BK68" i="1"/>
  <c r="BJ68" i="1"/>
  <c r="BI68" i="1"/>
  <c r="DL67" i="1"/>
  <c r="DJ67" i="1"/>
  <c r="DI67" i="1"/>
  <c r="DG67" i="1"/>
  <c r="DF67" i="1"/>
  <c r="DE67" i="1"/>
  <c r="DD67" i="1"/>
  <c r="DC67" i="1"/>
  <c r="DB67" i="1"/>
  <c r="DA67" i="1"/>
  <c r="CZ67" i="1"/>
  <c r="CY67" i="1"/>
  <c r="CX67" i="1"/>
  <c r="CV67" i="1"/>
  <c r="CU67" i="1"/>
  <c r="CQ67" i="1"/>
  <c r="CO67" i="1"/>
  <c r="CM67" i="1"/>
  <c r="CL67" i="1"/>
  <c r="CK67" i="1"/>
  <c r="CJ67" i="1"/>
  <c r="CI67" i="1"/>
  <c r="CG67" i="1"/>
  <c r="CF67" i="1"/>
  <c r="CE67" i="1"/>
  <c r="CC67" i="1"/>
  <c r="CB67" i="1"/>
  <c r="BY67" i="1"/>
  <c r="BX67" i="1"/>
  <c r="BW67" i="1"/>
  <c r="BV67" i="1"/>
  <c r="BT67" i="1"/>
  <c r="BR67" i="1"/>
  <c r="BQ67" i="1"/>
  <c r="BP67" i="1"/>
  <c r="BO67" i="1"/>
  <c r="BN67" i="1"/>
  <c r="BM67" i="1"/>
  <c r="BL67" i="1"/>
  <c r="BK67" i="1"/>
  <c r="BJ67" i="1"/>
  <c r="BI67" i="1"/>
  <c r="DL66" i="1"/>
  <c r="DJ66" i="1"/>
  <c r="DI66" i="1"/>
  <c r="DG66" i="1"/>
  <c r="DF66" i="1"/>
  <c r="DE66" i="1"/>
  <c r="DD66" i="1"/>
  <c r="DC66" i="1"/>
  <c r="DB66" i="1"/>
  <c r="DA66" i="1"/>
  <c r="CZ66" i="1"/>
  <c r="CY66" i="1"/>
  <c r="CX66" i="1"/>
  <c r="CV66" i="1"/>
  <c r="CU66" i="1"/>
  <c r="CQ66" i="1"/>
  <c r="CO66" i="1"/>
  <c r="CM66" i="1"/>
  <c r="CL66" i="1"/>
  <c r="CK66" i="1"/>
  <c r="CJ66" i="1"/>
  <c r="CI66" i="1"/>
  <c r="CG66" i="1"/>
  <c r="CF66" i="1"/>
  <c r="CE66" i="1"/>
  <c r="CC66" i="1"/>
  <c r="CB66" i="1"/>
  <c r="BY66" i="1"/>
  <c r="BX66" i="1"/>
  <c r="BW66" i="1"/>
  <c r="BV66" i="1"/>
  <c r="BT66" i="1"/>
  <c r="BR66" i="1"/>
  <c r="BQ66" i="1"/>
  <c r="BP66" i="1"/>
  <c r="BO66" i="1"/>
  <c r="BN66" i="1"/>
  <c r="BM66" i="1"/>
  <c r="BL66" i="1"/>
  <c r="BK66" i="1"/>
  <c r="BJ66" i="1"/>
  <c r="BI66" i="1"/>
  <c r="DL65" i="1"/>
  <c r="DJ65" i="1"/>
  <c r="DI65" i="1"/>
  <c r="DG65" i="1"/>
  <c r="DF65" i="1"/>
  <c r="DE65" i="1"/>
  <c r="DD65" i="1"/>
  <c r="DC65" i="1"/>
  <c r="DB65" i="1"/>
  <c r="DA65" i="1"/>
  <c r="CZ65" i="1"/>
  <c r="CY65" i="1"/>
  <c r="CX65" i="1"/>
  <c r="CV65" i="1"/>
  <c r="CU65" i="1"/>
  <c r="CQ65" i="1"/>
  <c r="CO65" i="1"/>
  <c r="CM65" i="1"/>
  <c r="CL65" i="1"/>
  <c r="CK65" i="1"/>
  <c r="CJ65" i="1"/>
  <c r="CI65" i="1"/>
  <c r="CG65" i="1"/>
  <c r="CF65" i="1"/>
  <c r="CE65" i="1"/>
  <c r="CC65" i="1"/>
  <c r="CB65" i="1"/>
  <c r="BY65" i="1"/>
  <c r="BX65" i="1"/>
  <c r="BW65" i="1"/>
  <c r="BV65" i="1"/>
  <c r="BT65" i="1"/>
  <c r="BR65" i="1"/>
  <c r="BQ65" i="1"/>
  <c r="BP65" i="1"/>
  <c r="BO65" i="1"/>
  <c r="BN65" i="1"/>
  <c r="BM65" i="1"/>
  <c r="BL65" i="1"/>
  <c r="BK65" i="1"/>
  <c r="BJ65" i="1"/>
  <c r="BI65" i="1"/>
  <c r="DL64" i="1"/>
  <c r="DJ64" i="1"/>
  <c r="DI64" i="1"/>
  <c r="DG64" i="1"/>
  <c r="DF64" i="1"/>
  <c r="DE64" i="1"/>
  <c r="DD64" i="1"/>
  <c r="DC64" i="1"/>
  <c r="DB64" i="1"/>
  <c r="DA64" i="1"/>
  <c r="CZ64" i="1"/>
  <c r="CY64" i="1"/>
  <c r="CX64" i="1"/>
  <c r="CV64" i="1"/>
  <c r="CU64" i="1"/>
  <c r="CQ64" i="1"/>
  <c r="CO64" i="1"/>
  <c r="CM64" i="1"/>
  <c r="CL64" i="1"/>
  <c r="CK64" i="1"/>
  <c r="CJ64" i="1"/>
  <c r="CI64" i="1"/>
  <c r="CG64" i="1"/>
  <c r="CF64" i="1"/>
  <c r="CE64" i="1"/>
  <c r="CC64" i="1"/>
  <c r="CB64" i="1"/>
  <c r="BY64" i="1"/>
  <c r="BX64" i="1"/>
  <c r="BW64" i="1"/>
  <c r="BV64" i="1"/>
  <c r="BT64" i="1"/>
  <c r="BR64" i="1"/>
  <c r="BQ64" i="1"/>
  <c r="BP64" i="1"/>
  <c r="BO64" i="1"/>
  <c r="BN64" i="1"/>
  <c r="BM64" i="1"/>
  <c r="BL64" i="1"/>
  <c r="BK64" i="1"/>
  <c r="BJ64" i="1"/>
  <c r="BI64" i="1"/>
  <c r="DL63" i="1"/>
  <c r="DJ63" i="1"/>
  <c r="DI63" i="1"/>
  <c r="DG63" i="1"/>
  <c r="DF63" i="1"/>
  <c r="DE63" i="1"/>
  <c r="DD63" i="1"/>
  <c r="DC63" i="1"/>
  <c r="DB63" i="1"/>
  <c r="DA63" i="1"/>
  <c r="CZ63" i="1"/>
  <c r="CY63" i="1"/>
  <c r="CX63" i="1"/>
  <c r="CV63" i="1"/>
  <c r="CU63" i="1"/>
  <c r="CQ63" i="1"/>
  <c r="CO63" i="1"/>
  <c r="CM63" i="1"/>
  <c r="CL63" i="1"/>
  <c r="CK63" i="1"/>
  <c r="CJ63" i="1"/>
  <c r="CI63" i="1"/>
  <c r="CG63" i="1"/>
  <c r="CF63" i="1"/>
  <c r="CE63" i="1"/>
  <c r="CC63" i="1"/>
  <c r="CB63" i="1"/>
  <c r="BY63" i="1"/>
  <c r="BX63" i="1"/>
  <c r="BW63" i="1"/>
  <c r="BV63" i="1"/>
  <c r="BT63" i="1"/>
  <c r="BR63" i="1"/>
  <c r="BQ63" i="1"/>
  <c r="BP63" i="1"/>
  <c r="BO63" i="1"/>
  <c r="BN63" i="1"/>
  <c r="BM63" i="1"/>
  <c r="BL63" i="1"/>
  <c r="BK63" i="1"/>
  <c r="BJ63" i="1"/>
  <c r="BI63" i="1"/>
  <c r="DL62" i="1"/>
  <c r="DJ62" i="1"/>
  <c r="DI62" i="1"/>
  <c r="DG62" i="1"/>
  <c r="DF62" i="1"/>
  <c r="DE62" i="1"/>
  <c r="DD62" i="1"/>
  <c r="DC62" i="1"/>
  <c r="DB62" i="1"/>
  <c r="DA62" i="1"/>
  <c r="CZ62" i="1"/>
  <c r="CY62" i="1"/>
  <c r="CX62" i="1"/>
  <c r="CV62" i="1"/>
  <c r="CU62" i="1"/>
  <c r="CQ62" i="1"/>
  <c r="CO62" i="1"/>
  <c r="CM62" i="1"/>
  <c r="CL62" i="1"/>
  <c r="CK62" i="1"/>
  <c r="CJ62" i="1"/>
  <c r="CI62" i="1"/>
  <c r="CG62" i="1"/>
  <c r="CF62" i="1"/>
  <c r="CE62" i="1"/>
  <c r="CC62" i="1"/>
  <c r="CB62" i="1"/>
  <c r="BY62" i="1"/>
  <c r="BX62" i="1"/>
  <c r="BW62" i="1"/>
  <c r="BV62" i="1"/>
  <c r="BT62" i="1"/>
  <c r="BR62" i="1"/>
  <c r="BQ62" i="1"/>
  <c r="BP62" i="1"/>
  <c r="BO62" i="1"/>
  <c r="BN62" i="1"/>
  <c r="BM62" i="1"/>
  <c r="BL62" i="1"/>
  <c r="BK62" i="1"/>
  <c r="BJ62" i="1"/>
  <c r="BI62" i="1"/>
  <c r="DL61" i="1"/>
  <c r="DJ61" i="1"/>
  <c r="DI61" i="1"/>
  <c r="DG61" i="1"/>
  <c r="DF61" i="1"/>
  <c r="DE61" i="1"/>
  <c r="DD61" i="1"/>
  <c r="DC61" i="1"/>
  <c r="DB61" i="1"/>
  <c r="DA61" i="1"/>
  <c r="CZ61" i="1"/>
  <c r="CY61" i="1"/>
  <c r="CX61" i="1"/>
  <c r="CV61" i="1"/>
  <c r="CU61" i="1"/>
  <c r="CQ61" i="1"/>
  <c r="CO61" i="1"/>
  <c r="CM61" i="1"/>
  <c r="CL61" i="1"/>
  <c r="CK61" i="1"/>
  <c r="CJ61" i="1"/>
  <c r="CI61" i="1"/>
  <c r="CG61" i="1"/>
  <c r="CF61" i="1"/>
  <c r="CE61" i="1"/>
  <c r="CC61" i="1"/>
  <c r="CB61" i="1"/>
  <c r="BY61" i="1"/>
  <c r="BX61" i="1"/>
  <c r="BW61" i="1"/>
  <c r="BV61" i="1"/>
  <c r="BT61" i="1"/>
  <c r="BR61" i="1"/>
  <c r="BQ61" i="1"/>
  <c r="BP61" i="1"/>
  <c r="BO61" i="1"/>
  <c r="BN61" i="1"/>
  <c r="BM61" i="1"/>
  <c r="BL61" i="1"/>
  <c r="BK61" i="1"/>
  <c r="BJ61" i="1"/>
  <c r="BI61" i="1"/>
  <c r="DL60" i="1"/>
  <c r="DJ60" i="1"/>
  <c r="DI60" i="1"/>
  <c r="DG60" i="1"/>
  <c r="DF60" i="1"/>
  <c r="DE60" i="1"/>
  <c r="DD60" i="1"/>
  <c r="DC60" i="1"/>
  <c r="DB60" i="1"/>
  <c r="DA60" i="1"/>
  <c r="CZ60" i="1"/>
  <c r="CY60" i="1"/>
  <c r="CX60" i="1"/>
  <c r="CV60" i="1"/>
  <c r="CU60" i="1"/>
  <c r="CQ60" i="1"/>
  <c r="CO60" i="1"/>
  <c r="CM60" i="1"/>
  <c r="CL60" i="1"/>
  <c r="CK60" i="1"/>
  <c r="CJ60" i="1"/>
  <c r="CI60" i="1"/>
  <c r="CG60" i="1"/>
  <c r="CF60" i="1"/>
  <c r="CE60" i="1"/>
  <c r="CC60" i="1"/>
  <c r="CB60" i="1"/>
  <c r="BY60" i="1"/>
  <c r="BX60" i="1"/>
  <c r="BW60" i="1"/>
  <c r="BV60" i="1"/>
  <c r="BT60" i="1"/>
  <c r="BR60" i="1"/>
  <c r="BQ60" i="1"/>
  <c r="BP60" i="1"/>
  <c r="BO60" i="1"/>
  <c r="BN60" i="1"/>
  <c r="BM60" i="1"/>
  <c r="BL60" i="1"/>
  <c r="BK60" i="1"/>
  <c r="BJ60" i="1"/>
  <c r="BI60" i="1"/>
  <c r="DL59" i="1"/>
  <c r="DJ59" i="1"/>
  <c r="DI59" i="1"/>
  <c r="DG59" i="1"/>
  <c r="DF59" i="1"/>
  <c r="DE59" i="1"/>
  <c r="DD59" i="1"/>
  <c r="DC59" i="1"/>
  <c r="DB59" i="1"/>
  <c r="DA59" i="1"/>
  <c r="CZ59" i="1"/>
  <c r="CY59" i="1"/>
  <c r="CX59" i="1"/>
  <c r="CV59" i="1"/>
  <c r="CU59" i="1"/>
  <c r="CQ59" i="1"/>
  <c r="CO59" i="1"/>
  <c r="CM59" i="1"/>
  <c r="CL59" i="1"/>
  <c r="CK59" i="1"/>
  <c r="CJ59" i="1"/>
  <c r="CI59" i="1"/>
  <c r="CG59" i="1"/>
  <c r="CF59" i="1"/>
  <c r="CE59" i="1"/>
  <c r="CC59" i="1"/>
  <c r="CB59" i="1"/>
  <c r="BY59" i="1"/>
  <c r="BX59" i="1"/>
  <c r="BW59" i="1"/>
  <c r="BV59" i="1"/>
  <c r="BT59" i="1"/>
  <c r="BR59" i="1"/>
  <c r="BQ59" i="1"/>
  <c r="BP59" i="1"/>
  <c r="BO59" i="1"/>
  <c r="BN59" i="1"/>
  <c r="BM59" i="1"/>
  <c r="BL59" i="1"/>
  <c r="BK59" i="1"/>
  <c r="BJ59" i="1"/>
  <c r="BI59" i="1"/>
  <c r="DL58" i="1"/>
  <c r="DJ58" i="1"/>
  <c r="DI58" i="1"/>
  <c r="DG58" i="1"/>
  <c r="DF58" i="1"/>
  <c r="DE58" i="1"/>
  <c r="DD58" i="1"/>
  <c r="DC58" i="1"/>
  <c r="DB58" i="1"/>
  <c r="DA58" i="1"/>
  <c r="CZ58" i="1"/>
  <c r="CY58" i="1"/>
  <c r="CX58" i="1"/>
  <c r="CV58" i="1"/>
  <c r="CU58" i="1"/>
  <c r="CQ58" i="1"/>
  <c r="CO58" i="1"/>
  <c r="CM58" i="1"/>
  <c r="CL58" i="1"/>
  <c r="CK58" i="1"/>
  <c r="CJ58" i="1"/>
  <c r="CI58" i="1"/>
  <c r="CG58" i="1"/>
  <c r="CF58" i="1"/>
  <c r="CE58" i="1"/>
  <c r="CC58" i="1"/>
  <c r="CB58" i="1"/>
  <c r="BY58" i="1"/>
  <c r="BX58" i="1"/>
  <c r="BW58" i="1"/>
  <c r="BV58" i="1"/>
  <c r="BT58" i="1"/>
  <c r="BR58" i="1"/>
  <c r="BQ58" i="1"/>
  <c r="BP58" i="1"/>
  <c r="BO58" i="1"/>
  <c r="BN58" i="1"/>
  <c r="BM58" i="1"/>
  <c r="BL58" i="1"/>
  <c r="BK58" i="1"/>
  <c r="BJ58" i="1"/>
  <c r="BI58" i="1"/>
  <c r="DL57" i="1"/>
  <c r="DJ57" i="1"/>
  <c r="DI57" i="1"/>
  <c r="DG57" i="1"/>
  <c r="DF57" i="1"/>
  <c r="DE57" i="1"/>
  <c r="DD57" i="1"/>
  <c r="DC57" i="1"/>
  <c r="DB57" i="1"/>
  <c r="DA57" i="1"/>
  <c r="CZ57" i="1"/>
  <c r="CY57" i="1"/>
  <c r="CX57" i="1"/>
  <c r="CV57" i="1"/>
  <c r="CU57" i="1"/>
  <c r="CQ57" i="1"/>
  <c r="CO57" i="1"/>
  <c r="CM57" i="1"/>
  <c r="CL57" i="1"/>
  <c r="CK57" i="1"/>
  <c r="CJ57" i="1"/>
  <c r="CI57" i="1"/>
  <c r="CG57" i="1"/>
  <c r="CF57" i="1"/>
  <c r="CE57" i="1"/>
  <c r="CC57" i="1"/>
  <c r="CB57" i="1"/>
  <c r="BY57" i="1"/>
  <c r="BX57" i="1"/>
  <c r="BW57" i="1"/>
  <c r="BV57" i="1"/>
  <c r="BT57" i="1"/>
  <c r="BR57" i="1"/>
  <c r="BQ57" i="1"/>
  <c r="BP57" i="1"/>
  <c r="BO57" i="1"/>
  <c r="BN57" i="1"/>
  <c r="BM57" i="1"/>
  <c r="BL57" i="1"/>
  <c r="BK57" i="1"/>
  <c r="BJ57" i="1"/>
  <c r="BI57" i="1"/>
  <c r="DL56" i="1"/>
  <c r="DJ56" i="1"/>
  <c r="DI56" i="1"/>
  <c r="DG56" i="1"/>
  <c r="DF56" i="1"/>
  <c r="DE56" i="1"/>
  <c r="DD56" i="1"/>
  <c r="DC56" i="1"/>
  <c r="DB56" i="1"/>
  <c r="DA56" i="1"/>
  <c r="CZ56" i="1"/>
  <c r="CY56" i="1"/>
  <c r="CX56" i="1"/>
  <c r="CV56" i="1"/>
  <c r="CU56" i="1"/>
  <c r="CQ56" i="1"/>
  <c r="CO56" i="1"/>
  <c r="CM56" i="1"/>
  <c r="CL56" i="1"/>
  <c r="CK56" i="1"/>
  <c r="CJ56" i="1"/>
  <c r="CI56" i="1"/>
  <c r="CG56" i="1"/>
  <c r="CF56" i="1"/>
  <c r="CE56" i="1"/>
  <c r="CC56" i="1"/>
  <c r="CB56" i="1"/>
  <c r="BY56" i="1"/>
  <c r="BX56" i="1"/>
  <c r="BW56" i="1"/>
  <c r="BV56" i="1"/>
  <c r="BT56" i="1"/>
  <c r="BR56" i="1"/>
  <c r="BQ56" i="1"/>
  <c r="BP56" i="1"/>
  <c r="BO56" i="1"/>
  <c r="BN56" i="1"/>
  <c r="BM56" i="1"/>
  <c r="BL56" i="1"/>
  <c r="BK56" i="1"/>
  <c r="BJ56" i="1"/>
  <c r="BI56" i="1"/>
  <c r="DL55" i="1"/>
  <c r="DJ55" i="1"/>
  <c r="DI55" i="1"/>
  <c r="DG55" i="1"/>
  <c r="DF55" i="1"/>
  <c r="DE55" i="1"/>
  <c r="DD55" i="1"/>
  <c r="DC55" i="1"/>
  <c r="DB55" i="1"/>
  <c r="DA55" i="1"/>
  <c r="CZ55" i="1"/>
  <c r="CY55" i="1"/>
  <c r="CX55" i="1"/>
  <c r="CV55" i="1"/>
  <c r="CU55" i="1"/>
  <c r="CQ55" i="1"/>
  <c r="CO55" i="1"/>
  <c r="CM55" i="1"/>
  <c r="CL55" i="1"/>
  <c r="CK55" i="1"/>
  <c r="CJ55" i="1"/>
  <c r="CI55" i="1"/>
  <c r="CG55" i="1"/>
  <c r="CF55" i="1"/>
  <c r="CE55" i="1"/>
  <c r="CC55" i="1"/>
  <c r="CB55" i="1"/>
  <c r="BY55" i="1"/>
  <c r="BX55" i="1"/>
  <c r="BW55" i="1"/>
  <c r="BV55" i="1"/>
  <c r="BT55" i="1"/>
  <c r="BR55" i="1"/>
  <c r="BQ55" i="1"/>
  <c r="BP55" i="1"/>
  <c r="BO55" i="1"/>
  <c r="BN55" i="1"/>
  <c r="BM55" i="1"/>
  <c r="BL55" i="1"/>
  <c r="BK55" i="1"/>
  <c r="BJ55" i="1"/>
  <c r="BI55" i="1"/>
  <c r="DL54" i="1"/>
  <c r="DJ54" i="1"/>
  <c r="DI54" i="1"/>
  <c r="DG54" i="1"/>
  <c r="DF54" i="1"/>
  <c r="DE54" i="1"/>
  <c r="DD54" i="1"/>
  <c r="DC54" i="1"/>
  <c r="DB54" i="1"/>
  <c r="DA54" i="1"/>
  <c r="CZ54" i="1"/>
  <c r="CY54" i="1"/>
  <c r="CX54" i="1"/>
  <c r="CV54" i="1"/>
  <c r="CU54" i="1"/>
  <c r="CQ54" i="1"/>
  <c r="CO54" i="1"/>
  <c r="CM54" i="1"/>
  <c r="CL54" i="1"/>
  <c r="CK54" i="1"/>
  <c r="CJ54" i="1"/>
  <c r="CI54" i="1"/>
  <c r="CG54" i="1"/>
  <c r="CF54" i="1"/>
  <c r="CE54" i="1"/>
  <c r="CC54" i="1"/>
  <c r="CB54" i="1"/>
  <c r="BY54" i="1"/>
  <c r="BX54" i="1"/>
  <c r="BW54" i="1"/>
  <c r="BV54" i="1"/>
  <c r="BT54" i="1"/>
  <c r="BR54" i="1"/>
  <c r="BQ54" i="1"/>
  <c r="BP54" i="1"/>
  <c r="BO54" i="1"/>
  <c r="BN54" i="1"/>
  <c r="BM54" i="1"/>
  <c r="BL54" i="1"/>
  <c r="BK54" i="1"/>
  <c r="BJ54" i="1"/>
  <c r="BI54" i="1"/>
  <c r="DL53" i="1"/>
  <c r="DJ53" i="1"/>
  <c r="DI53" i="1"/>
  <c r="DG53" i="1"/>
  <c r="DF53" i="1"/>
  <c r="DE53" i="1"/>
  <c r="DD53" i="1"/>
  <c r="DC53" i="1"/>
  <c r="DB53" i="1"/>
  <c r="DA53" i="1"/>
  <c r="CZ53" i="1"/>
  <c r="CY53" i="1"/>
  <c r="CX53" i="1"/>
  <c r="CV53" i="1"/>
  <c r="CU53" i="1"/>
  <c r="CQ53" i="1"/>
  <c r="CO53" i="1"/>
  <c r="CM53" i="1"/>
  <c r="CL53" i="1"/>
  <c r="CK53" i="1"/>
  <c r="CJ53" i="1"/>
  <c r="CI53" i="1"/>
  <c r="CG53" i="1"/>
  <c r="CF53" i="1"/>
  <c r="CE53" i="1"/>
  <c r="CC53" i="1"/>
  <c r="CB53" i="1"/>
  <c r="BY53" i="1"/>
  <c r="BX53" i="1"/>
  <c r="BW53" i="1"/>
  <c r="BV53" i="1"/>
  <c r="BT53" i="1"/>
  <c r="BR53" i="1"/>
  <c r="BQ53" i="1"/>
  <c r="BP53" i="1"/>
  <c r="BO53" i="1"/>
  <c r="BN53" i="1"/>
  <c r="BM53" i="1"/>
  <c r="BL53" i="1"/>
  <c r="BK53" i="1"/>
  <c r="BJ53" i="1"/>
  <c r="BI53" i="1"/>
  <c r="DL52" i="1"/>
  <c r="DJ52" i="1"/>
  <c r="DI52" i="1"/>
  <c r="DG52" i="1"/>
  <c r="DF52" i="1"/>
  <c r="DE52" i="1"/>
  <c r="DD52" i="1"/>
  <c r="DC52" i="1"/>
  <c r="DB52" i="1"/>
  <c r="DA52" i="1"/>
  <c r="CZ52" i="1"/>
  <c r="CY52" i="1"/>
  <c r="CX52" i="1"/>
  <c r="CV52" i="1"/>
  <c r="CU52" i="1"/>
  <c r="CQ52" i="1"/>
  <c r="CO52" i="1"/>
  <c r="CM52" i="1"/>
  <c r="CL52" i="1"/>
  <c r="CK52" i="1"/>
  <c r="CJ52" i="1"/>
  <c r="CI52" i="1"/>
  <c r="CG52" i="1"/>
  <c r="CF52" i="1"/>
  <c r="CE52" i="1"/>
  <c r="CC52" i="1"/>
  <c r="CB52" i="1"/>
  <c r="BY52" i="1"/>
  <c r="BX52" i="1"/>
  <c r="BW52" i="1"/>
  <c r="BV52" i="1"/>
  <c r="BT52" i="1"/>
  <c r="BR52" i="1"/>
  <c r="BQ52" i="1"/>
  <c r="BP52" i="1"/>
  <c r="BO52" i="1"/>
  <c r="BN52" i="1"/>
  <c r="BM52" i="1"/>
  <c r="BL52" i="1"/>
  <c r="BK52" i="1"/>
  <c r="BJ52" i="1"/>
  <c r="BI52" i="1"/>
  <c r="DL51" i="1"/>
  <c r="DJ51" i="1"/>
  <c r="DI51" i="1"/>
  <c r="DG51" i="1"/>
  <c r="DF51" i="1"/>
  <c r="DE51" i="1"/>
  <c r="DD51" i="1"/>
  <c r="DC51" i="1"/>
  <c r="DB51" i="1"/>
  <c r="DA51" i="1"/>
  <c r="CZ51" i="1"/>
  <c r="CY51" i="1"/>
  <c r="CX51" i="1"/>
  <c r="CV51" i="1"/>
  <c r="CU51" i="1"/>
  <c r="CQ51" i="1"/>
  <c r="CO51" i="1"/>
  <c r="CM51" i="1"/>
  <c r="CL51" i="1"/>
  <c r="CK51" i="1"/>
  <c r="CJ51" i="1"/>
  <c r="CI51" i="1"/>
  <c r="CG51" i="1"/>
  <c r="CF51" i="1"/>
  <c r="CE51" i="1"/>
  <c r="CC51" i="1"/>
  <c r="CB51" i="1"/>
  <c r="BY51" i="1"/>
  <c r="BX51" i="1"/>
  <c r="BW51" i="1"/>
  <c r="BV51" i="1"/>
  <c r="BT51" i="1"/>
  <c r="BR51" i="1"/>
  <c r="BQ51" i="1"/>
  <c r="BP51" i="1"/>
  <c r="BO51" i="1"/>
  <c r="BN51" i="1"/>
  <c r="BM51" i="1"/>
  <c r="BL51" i="1"/>
  <c r="BK51" i="1"/>
  <c r="BJ51" i="1"/>
  <c r="BI51" i="1"/>
  <c r="DL50" i="1"/>
  <c r="DJ50" i="1"/>
  <c r="DI50" i="1"/>
  <c r="DG50" i="1"/>
  <c r="DF50" i="1"/>
  <c r="DE50" i="1"/>
  <c r="DD50" i="1"/>
  <c r="DC50" i="1"/>
  <c r="DB50" i="1"/>
  <c r="DA50" i="1"/>
  <c r="CZ50" i="1"/>
  <c r="CY50" i="1"/>
  <c r="CX50" i="1"/>
  <c r="CV50" i="1"/>
  <c r="CU50" i="1"/>
  <c r="CQ50" i="1"/>
  <c r="CO50" i="1"/>
  <c r="CM50" i="1"/>
  <c r="CL50" i="1"/>
  <c r="CK50" i="1"/>
  <c r="CJ50" i="1"/>
  <c r="CI50" i="1"/>
  <c r="CG50" i="1"/>
  <c r="CF50" i="1"/>
  <c r="CE50" i="1"/>
  <c r="CC50" i="1"/>
  <c r="CB50" i="1"/>
  <c r="BY50" i="1"/>
  <c r="BX50" i="1"/>
  <c r="BW50" i="1"/>
  <c r="BV50" i="1"/>
  <c r="BT50" i="1"/>
  <c r="BR50" i="1"/>
  <c r="BQ50" i="1"/>
  <c r="BP50" i="1"/>
  <c r="BO50" i="1"/>
  <c r="BN50" i="1"/>
  <c r="BM50" i="1"/>
  <c r="BL50" i="1"/>
  <c r="BK50" i="1"/>
  <c r="BJ50" i="1"/>
  <c r="BI50" i="1"/>
  <c r="DL49" i="1"/>
  <c r="DJ49" i="1"/>
  <c r="DI49" i="1"/>
  <c r="DG49" i="1"/>
  <c r="DF49" i="1"/>
  <c r="DE49" i="1"/>
  <c r="DD49" i="1"/>
  <c r="DC49" i="1"/>
  <c r="DB49" i="1"/>
  <c r="DA49" i="1"/>
  <c r="CZ49" i="1"/>
  <c r="CY49" i="1"/>
  <c r="CX49" i="1"/>
  <c r="CV49" i="1"/>
  <c r="CU49" i="1"/>
  <c r="CQ49" i="1"/>
  <c r="CO49" i="1"/>
  <c r="CM49" i="1"/>
  <c r="CL49" i="1"/>
  <c r="CK49" i="1"/>
  <c r="CJ49" i="1"/>
  <c r="CI49" i="1"/>
  <c r="CG49" i="1"/>
  <c r="CF49" i="1"/>
  <c r="CE49" i="1"/>
  <c r="CC49" i="1"/>
  <c r="CB49" i="1"/>
  <c r="BY49" i="1"/>
  <c r="BX49" i="1"/>
  <c r="BW49" i="1"/>
  <c r="BV49" i="1"/>
  <c r="BT49" i="1"/>
  <c r="BR49" i="1"/>
  <c r="BQ49" i="1"/>
  <c r="BP49" i="1"/>
  <c r="BO49" i="1"/>
  <c r="BN49" i="1"/>
  <c r="BM49" i="1"/>
  <c r="BL49" i="1"/>
  <c r="BK49" i="1"/>
  <c r="BJ49" i="1"/>
  <c r="BI49" i="1"/>
  <c r="DL48" i="1"/>
  <c r="DJ48" i="1"/>
  <c r="DI48" i="1"/>
  <c r="DG48" i="1"/>
  <c r="DF48" i="1"/>
  <c r="DE48" i="1"/>
  <c r="DD48" i="1"/>
  <c r="DC48" i="1"/>
  <c r="DB48" i="1"/>
  <c r="DA48" i="1"/>
  <c r="CZ48" i="1"/>
  <c r="CY48" i="1"/>
  <c r="CX48" i="1"/>
  <c r="CV48" i="1"/>
  <c r="CU48" i="1"/>
  <c r="CQ48" i="1"/>
  <c r="CO48" i="1"/>
  <c r="CM48" i="1"/>
  <c r="CL48" i="1"/>
  <c r="CK48" i="1"/>
  <c r="CJ48" i="1"/>
  <c r="CI48" i="1"/>
  <c r="CG48" i="1"/>
  <c r="CF48" i="1"/>
  <c r="CE48" i="1"/>
  <c r="CC48" i="1"/>
  <c r="CB48" i="1"/>
  <c r="BY48" i="1"/>
  <c r="BX48" i="1"/>
  <c r="BW48" i="1"/>
  <c r="BV48" i="1"/>
  <c r="BT48" i="1"/>
  <c r="BR48" i="1"/>
  <c r="BQ48" i="1"/>
  <c r="BP48" i="1"/>
  <c r="BO48" i="1"/>
  <c r="BN48" i="1"/>
  <c r="BM48" i="1"/>
  <c r="BL48" i="1"/>
  <c r="BK48" i="1"/>
  <c r="BJ48" i="1"/>
  <c r="BI48" i="1"/>
  <c r="DL47" i="1"/>
  <c r="DJ47" i="1"/>
  <c r="DI47" i="1"/>
  <c r="DG47" i="1"/>
  <c r="DF47" i="1"/>
  <c r="DE47" i="1"/>
  <c r="DD47" i="1"/>
  <c r="DC47" i="1"/>
  <c r="DB47" i="1"/>
  <c r="DA47" i="1"/>
  <c r="CZ47" i="1"/>
  <c r="CY47" i="1"/>
  <c r="CX47" i="1"/>
  <c r="CV47" i="1"/>
  <c r="CU47" i="1"/>
  <c r="CQ47" i="1"/>
  <c r="CO47" i="1"/>
  <c r="CM47" i="1"/>
  <c r="CL47" i="1"/>
  <c r="CK47" i="1"/>
  <c r="CJ47" i="1"/>
  <c r="CI47" i="1"/>
  <c r="CG47" i="1"/>
  <c r="CF47" i="1"/>
  <c r="CE47" i="1"/>
  <c r="CC47" i="1"/>
  <c r="CB47" i="1"/>
  <c r="BY47" i="1"/>
  <c r="BX47" i="1"/>
  <c r="BW47" i="1"/>
  <c r="BV47" i="1"/>
  <c r="BT47" i="1"/>
  <c r="BR47" i="1"/>
  <c r="BQ47" i="1"/>
  <c r="BP47" i="1"/>
  <c r="BO47" i="1"/>
  <c r="BN47" i="1"/>
  <c r="BM47" i="1"/>
  <c r="BL47" i="1"/>
  <c r="BK47" i="1"/>
  <c r="BJ47" i="1"/>
  <c r="BI47" i="1"/>
  <c r="DL46" i="1"/>
  <c r="DJ46" i="1"/>
  <c r="DI46" i="1"/>
  <c r="DG46" i="1"/>
  <c r="DF46" i="1"/>
  <c r="DE46" i="1"/>
  <c r="DD46" i="1"/>
  <c r="DC46" i="1"/>
  <c r="DB46" i="1"/>
  <c r="DA46" i="1"/>
  <c r="CZ46" i="1"/>
  <c r="CY46" i="1"/>
  <c r="CX46" i="1"/>
  <c r="CV46" i="1"/>
  <c r="CU46" i="1"/>
  <c r="CQ46" i="1"/>
  <c r="CO46" i="1"/>
  <c r="CM46" i="1"/>
  <c r="CL46" i="1"/>
  <c r="CK46" i="1"/>
  <c r="CJ46" i="1"/>
  <c r="CI46" i="1"/>
  <c r="CG46" i="1"/>
  <c r="CF46" i="1"/>
  <c r="CE46" i="1"/>
  <c r="CC46" i="1"/>
  <c r="CB46" i="1"/>
  <c r="BY46" i="1"/>
  <c r="BX46" i="1"/>
  <c r="BW46" i="1"/>
  <c r="BV46" i="1"/>
  <c r="BT46" i="1"/>
  <c r="BR46" i="1"/>
  <c r="BQ46" i="1"/>
  <c r="BP46" i="1"/>
  <c r="BO46" i="1"/>
  <c r="BN46" i="1"/>
  <c r="BM46" i="1"/>
  <c r="BL46" i="1"/>
  <c r="BK46" i="1"/>
  <c r="BJ46" i="1"/>
  <c r="BI46" i="1"/>
  <c r="DL45" i="1"/>
  <c r="DJ45" i="1"/>
  <c r="DI45" i="1"/>
  <c r="DG45" i="1"/>
  <c r="DF45" i="1"/>
  <c r="DE45" i="1"/>
  <c r="DD45" i="1"/>
  <c r="DC45" i="1"/>
  <c r="DB45" i="1"/>
  <c r="DA45" i="1"/>
  <c r="CZ45" i="1"/>
  <c r="CY45" i="1"/>
  <c r="CX45" i="1"/>
  <c r="CV45" i="1"/>
  <c r="CU45" i="1"/>
  <c r="CQ45" i="1"/>
  <c r="CO45" i="1"/>
  <c r="CM45" i="1"/>
  <c r="CL45" i="1"/>
  <c r="CK45" i="1"/>
  <c r="CJ45" i="1"/>
  <c r="CI45" i="1"/>
  <c r="CG45" i="1"/>
  <c r="CF45" i="1"/>
  <c r="CE45" i="1"/>
  <c r="CC45" i="1"/>
  <c r="CB45" i="1"/>
  <c r="BY45" i="1"/>
  <c r="BX45" i="1"/>
  <c r="BW45" i="1"/>
  <c r="BV45" i="1"/>
  <c r="BT45" i="1"/>
  <c r="BR45" i="1"/>
  <c r="BQ45" i="1"/>
  <c r="BP45" i="1"/>
  <c r="BO45" i="1"/>
  <c r="BN45" i="1"/>
  <c r="BM45" i="1"/>
  <c r="BL45" i="1"/>
  <c r="BK45" i="1"/>
  <c r="BJ45" i="1"/>
  <c r="BI45" i="1"/>
  <c r="DL44" i="1"/>
  <c r="DJ44" i="1"/>
  <c r="DI44" i="1"/>
  <c r="DG44" i="1"/>
  <c r="DF44" i="1"/>
  <c r="DE44" i="1"/>
  <c r="DD44" i="1"/>
  <c r="DC44" i="1"/>
  <c r="DB44" i="1"/>
  <c r="DA44" i="1"/>
  <c r="CZ44" i="1"/>
  <c r="CY44" i="1"/>
  <c r="CX44" i="1"/>
  <c r="CV44" i="1"/>
  <c r="CU44" i="1"/>
  <c r="CQ44" i="1"/>
  <c r="CO44" i="1"/>
  <c r="CM44" i="1"/>
  <c r="CL44" i="1"/>
  <c r="CK44" i="1"/>
  <c r="CJ44" i="1"/>
  <c r="CI44" i="1"/>
  <c r="CG44" i="1"/>
  <c r="CF44" i="1"/>
  <c r="CE44" i="1"/>
  <c r="CC44" i="1"/>
  <c r="CB44" i="1"/>
  <c r="BY44" i="1"/>
  <c r="BX44" i="1"/>
  <c r="BW44" i="1"/>
  <c r="BV44" i="1"/>
  <c r="BT44" i="1"/>
  <c r="BR44" i="1"/>
  <c r="BQ44" i="1"/>
  <c r="BP44" i="1"/>
  <c r="BO44" i="1"/>
  <c r="BN44" i="1"/>
  <c r="BM44" i="1"/>
  <c r="BL44" i="1"/>
  <c r="BK44" i="1"/>
  <c r="BJ44" i="1"/>
  <c r="BI44" i="1"/>
  <c r="DL43" i="1"/>
  <c r="DJ43" i="1"/>
  <c r="DI43" i="1"/>
  <c r="DG43" i="1"/>
  <c r="DF43" i="1"/>
  <c r="DE43" i="1"/>
  <c r="DD43" i="1"/>
  <c r="DC43" i="1"/>
  <c r="DB43" i="1"/>
  <c r="DA43" i="1"/>
  <c r="CZ43" i="1"/>
  <c r="CY43" i="1"/>
  <c r="CX43" i="1"/>
  <c r="CV43" i="1"/>
  <c r="CU43" i="1"/>
  <c r="CQ43" i="1"/>
  <c r="CO43" i="1"/>
  <c r="CM43" i="1"/>
  <c r="CL43" i="1"/>
  <c r="CK43" i="1"/>
  <c r="CJ43" i="1"/>
  <c r="CI43" i="1"/>
  <c r="CG43" i="1"/>
  <c r="CF43" i="1"/>
  <c r="CE43" i="1"/>
  <c r="CC43" i="1"/>
  <c r="CB43" i="1"/>
  <c r="BY43" i="1"/>
  <c r="BX43" i="1"/>
  <c r="BW43" i="1"/>
  <c r="BV43" i="1"/>
  <c r="BT43" i="1"/>
  <c r="BR43" i="1"/>
  <c r="BQ43" i="1"/>
  <c r="BP43" i="1"/>
  <c r="BO43" i="1"/>
  <c r="BN43" i="1"/>
  <c r="BM43" i="1"/>
  <c r="BL43" i="1"/>
  <c r="BK43" i="1"/>
  <c r="BJ43" i="1"/>
  <c r="BI43" i="1"/>
  <c r="DL42" i="1"/>
  <c r="DJ42" i="1"/>
  <c r="DI42" i="1"/>
  <c r="DG42" i="1"/>
  <c r="DF42" i="1"/>
  <c r="DE42" i="1"/>
  <c r="DD42" i="1"/>
  <c r="DC42" i="1"/>
  <c r="DB42" i="1"/>
  <c r="DA42" i="1"/>
  <c r="CZ42" i="1"/>
  <c r="CY42" i="1"/>
  <c r="CX42" i="1"/>
  <c r="CV42" i="1"/>
  <c r="CU42" i="1"/>
  <c r="CQ42" i="1"/>
  <c r="CO42" i="1"/>
  <c r="CM42" i="1"/>
  <c r="CL42" i="1"/>
  <c r="CK42" i="1"/>
  <c r="CJ42" i="1"/>
  <c r="CI42" i="1"/>
  <c r="CG42" i="1"/>
  <c r="CF42" i="1"/>
  <c r="CE42" i="1"/>
  <c r="CC42" i="1"/>
  <c r="CB42" i="1"/>
  <c r="BY42" i="1"/>
  <c r="BX42" i="1"/>
  <c r="BW42" i="1"/>
  <c r="BV42" i="1"/>
  <c r="BT42" i="1"/>
  <c r="BR42" i="1"/>
  <c r="BQ42" i="1"/>
  <c r="BP42" i="1"/>
  <c r="BO42" i="1"/>
  <c r="BN42" i="1"/>
  <c r="BM42" i="1"/>
  <c r="BL42" i="1"/>
  <c r="BK42" i="1"/>
  <c r="BJ42" i="1"/>
  <c r="BI42" i="1"/>
  <c r="DL41" i="1"/>
  <c r="DJ41" i="1"/>
  <c r="DI41" i="1"/>
  <c r="DG41" i="1"/>
  <c r="DF41" i="1"/>
  <c r="DE41" i="1"/>
  <c r="DD41" i="1"/>
  <c r="DC41" i="1"/>
  <c r="DB41" i="1"/>
  <c r="DA41" i="1"/>
  <c r="CZ41" i="1"/>
  <c r="CY41" i="1"/>
  <c r="CX41" i="1"/>
  <c r="CV41" i="1"/>
  <c r="CU41" i="1"/>
  <c r="CQ41" i="1"/>
  <c r="CO41" i="1"/>
  <c r="CM41" i="1"/>
  <c r="CL41" i="1"/>
  <c r="CK41" i="1"/>
  <c r="CJ41" i="1"/>
  <c r="CI41" i="1"/>
  <c r="CG41" i="1"/>
  <c r="CF41" i="1"/>
  <c r="CE41" i="1"/>
  <c r="CC41" i="1"/>
  <c r="CB41" i="1"/>
  <c r="BY41" i="1"/>
  <c r="BX41" i="1"/>
  <c r="BW41" i="1"/>
  <c r="BV41" i="1"/>
  <c r="BT41" i="1"/>
  <c r="BR41" i="1"/>
  <c r="BQ41" i="1"/>
  <c r="BP41" i="1"/>
  <c r="BO41" i="1"/>
  <c r="BN41" i="1"/>
  <c r="BM41" i="1"/>
  <c r="BL41" i="1"/>
  <c r="BK41" i="1"/>
  <c r="BJ41" i="1"/>
  <c r="BI41" i="1"/>
  <c r="DL40" i="1"/>
  <c r="DJ40" i="1"/>
  <c r="DI40" i="1"/>
  <c r="DG40" i="1"/>
  <c r="DF40" i="1"/>
  <c r="DE40" i="1"/>
  <c r="DD40" i="1"/>
  <c r="DC40" i="1"/>
  <c r="DB40" i="1"/>
  <c r="DA40" i="1"/>
  <c r="CZ40" i="1"/>
  <c r="CY40" i="1"/>
  <c r="CX40" i="1"/>
  <c r="CV40" i="1"/>
  <c r="CU40" i="1"/>
  <c r="CQ40" i="1"/>
  <c r="CO40" i="1"/>
  <c r="CM40" i="1"/>
  <c r="CL40" i="1"/>
  <c r="CK40" i="1"/>
  <c r="CJ40" i="1"/>
  <c r="CI40" i="1"/>
  <c r="CG40" i="1"/>
  <c r="CF40" i="1"/>
  <c r="CE40" i="1"/>
  <c r="CC40" i="1"/>
  <c r="CB40" i="1"/>
  <c r="BY40" i="1"/>
  <c r="BX40" i="1"/>
  <c r="BW40" i="1"/>
  <c r="BV40" i="1"/>
  <c r="BT40" i="1"/>
  <c r="BR40" i="1"/>
  <c r="BQ40" i="1"/>
  <c r="BP40" i="1"/>
  <c r="BO40" i="1"/>
  <c r="BN40" i="1"/>
  <c r="BM40" i="1"/>
  <c r="BL40" i="1"/>
  <c r="BK40" i="1"/>
  <c r="BJ40" i="1"/>
  <c r="BI40" i="1"/>
  <c r="DL39" i="1"/>
  <c r="DJ39" i="1"/>
  <c r="DI39" i="1"/>
  <c r="DG39" i="1"/>
  <c r="DF39" i="1"/>
  <c r="DE39" i="1"/>
  <c r="DD39" i="1"/>
  <c r="DC39" i="1"/>
  <c r="DB39" i="1"/>
  <c r="DA39" i="1"/>
  <c r="CZ39" i="1"/>
  <c r="CY39" i="1"/>
  <c r="CX39" i="1"/>
  <c r="CV39" i="1"/>
  <c r="CU39" i="1"/>
  <c r="CQ39" i="1"/>
  <c r="CO39" i="1"/>
  <c r="CM39" i="1"/>
  <c r="CL39" i="1"/>
  <c r="CK39" i="1"/>
  <c r="CJ39" i="1"/>
  <c r="CI39" i="1"/>
  <c r="CG39" i="1"/>
  <c r="CF39" i="1"/>
  <c r="CE39" i="1"/>
  <c r="CC39" i="1"/>
  <c r="CB39" i="1"/>
  <c r="BY39" i="1"/>
  <c r="BX39" i="1"/>
  <c r="BW39" i="1"/>
  <c r="BV39" i="1"/>
  <c r="BT39" i="1"/>
  <c r="BR39" i="1"/>
  <c r="BQ39" i="1"/>
  <c r="BP39" i="1"/>
  <c r="BO39" i="1"/>
  <c r="BN39" i="1"/>
  <c r="BM39" i="1"/>
  <c r="BL39" i="1"/>
  <c r="BK39" i="1"/>
  <c r="BJ39" i="1"/>
  <c r="BI39" i="1"/>
  <c r="DL38" i="1"/>
  <c r="DJ38" i="1"/>
  <c r="DI38" i="1"/>
  <c r="DG38" i="1"/>
  <c r="DF38" i="1"/>
  <c r="DE38" i="1"/>
  <c r="DD38" i="1"/>
  <c r="DC38" i="1"/>
  <c r="DB38" i="1"/>
  <c r="DA38" i="1"/>
  <c r="CZ38" i="1"/>
  <c r="CY38" i="1"/>
  <c r="CX38" i="1"/>
  <c r="CV38" i="1"/>
  <c r="CU38" i="1"/>
  <c r="CQ38" i="1"/>
  <c r="CO38" i="1"/>
  <c r="CM38" i="1"/>
  <c r="CL38" i="1"/>
  <c r="CK38" i="1"/>
  <c r="CJ38" i="1"/>
  <c r="CI38" i="1"/>
  <c r="CG38" i="1"/>
  <c r="CF38" i="1"/>
  <c r="CE38" i="1"/>
  <c r="CC38" i="1"/>
  <c r="CB38" i="1"/>
  <c r="BY38" i="1"/>
  <c r="BX38" i="1"/>
  <c r="BW38" i="1"/>
  <c r="BV38" i="1"/>
  <c r="BT38" i="1"/>
  <c r="BR38" i="1"/>
  <c r="BQ38" i="1"/>
  <c r="BP38" i="1"/>
  <c r="BO38" i="1"/>
  <c r="BN38" i="1"/>
  <c r="BM38" i="1"/>
  <c r="BL38" i="1"/>
  <c r="BK38" i="1"/>
  <c r="BJ38" i="1"/>
  <c r="BI38" i="1"/>
  <c r="DL37" i="1"/>
  <c r="DJ37" i="1"/>
  <c r="DI37" i="1"/>
  <c r="DG37" i="1"/>
  <c r="DF37" i="1"/>
  <c r="DE37" i="1"/>
  <c r="DD37" i="1"/>
  <c r="DC37" i="1"/>
  <c r="DB37" i="1"/>
  <c r="DA37" i="1"/>
  <c r="CZ37" i="1"/>
  <c r="CY37" i="1"/>
  <c r="CX37" i="1"/>
  <c r="CV37" i="1"/>
  <c r="CU37" i="1"/>
  <c r="CQ37" i="1"/>
  <c r="CO37" i="1"/>
  <c r="CM37" i="1"/>
  <c r="CL37" i="1"/>
  <c r="CK37" i="1"/>
  <c r="CJ37" i="1"/>
  <c r="CI37" i="1"/>
  <c r="CG37" i="1"/>
  <c r="CF37" i="1"/>
  <c r="CE37" i="1"/>
  <c r="CC37" i="1"/>
  <c r="CB37" i="1"/>
  <c r="BY37" i="1"/>
  <c r="BX37" i="1"/>
  <c r="BW37" i="1"/>
  <c r="BV37" i="1"/>
  <c r="BT37" i="1"/>
  <c r="BR37" i="1"/>
  <c r="BQ37" i="1"/>
  <c r="BP37" i="1"/>
  <c r="BO37" i="1"/>
  <c r="BN37" i="1"/>
  <c r="BM37" i="1"/>
  <c r="BL37" i="1"/>
  <c r="BK37" i="1"/>
  <c r="BJ37" i="1"/>
  <c r="BI37" i="1"/>
  <c r="DL36" i="1"/>
  <c r="DJ36" i="1"/>
  <c r="DI36" i="1"/>
  <c r="DG36" i="1"/>
  <c r="DF36" i="1"/>
  <c r="DE36" i="1"/>
  <c r="DD36" i="1"/>
  <c r="DC36" i="1"/>
  <c r="DB36" i="1"/>
  <c r="DA36" i="1"/>
  <c r="CZ36" i="1"/>
  <c r="CY36" i="1"/>
  <c r="CX36" i="1"/>
  <c r="CV36" i="1"/>
  <c r="CU36" i="1"/>
  <c r="CQ36" i="1"/>
  <c r="CO36" i="1"/>
  <c r="CM36" i="1"/>
  <c r="CL36" i="1"/>
  <c r="CK36" i="1"/>
  <c r="CJ36" i="1"/>
  <c r="CI36" i="1"/>
  <c r="CG36" i="1"/>
  <c r="CF36" i="1"/>
  <c r="CE36" i="1"/>
  <c r="CC36" i="1"/>
  <c r="CB36" i="1"/>
  <c r="BY36" i="1"/>
  <c r="BX36" i="1"/>
  <c r="BW36" i="1"/>
  <c r="BV36" i="1"/>
  <c r="BT36" i="1"/>
  <c r="BR36" i="1"/>
  <c r="BQ36" i="1"/>
  <c r="BP36" i="1"/>
  <c r="BO36" i="1"/>
  <c r="BN36" i="1"/>
  <c r="BM36" i="1"/>
  <c r="BL36" i="1"/>
  <c r="BK36" i="1"/>
  <c r="BJ36" i="1"/>
  <c r="BI36" i="1"/>
  <c r="DL35" i="1"/>
  <c r="DJ35" i="1"/>
  <c r="DI35" i="1"/>
  <c r="DG35" i="1"/>
  <c r="DF35" i="1"/>
  <c r="DE35" i="1"/>
  <c r="DD35" i="1"/>
  <c r="DC35" i="1"/>
  <c r="DB35" i="1"/>
  <c r="DA35" i="1"/>
  <c r="CZ35" i="1"/>
  <c r="CY35" i="1"/>
  <c r="CX35" i="1"/>
  <c r="CV35" i="1"/>
  <c r="CU35" i="1"/>
  <c r="CQ35" i="1"/>
  <c r="CO35" i="1"/>
  <c r="CM35" i="1"/>
  <c r="CL35" i="1"/>
  <c r="CK35" i="1"/>
  <c r="CJ35" i="1"/>
  <c r="CI35" i="1"/>
  <c r="CG35" i="1"/>
  <c r="CF35" i="1"/>
  <c r="CE35" i="1"/>
  <c r="CC35" i="1"/>
  <c r="CB35" i="1"/>
  <c r="BY35" i="1"/>
  <c r="BX35" i="1"/>
  <c r="BW35" i="1"/>
  <c r="BV35" i="1"/>
  <c r="BT35" i="1"/>
  <c r="BR35" i="1"/>
  <c r="BQ35" i="1"/>
  <c r="BP35" i="1"/>
  <c r="BO35" i="1"/>
  <c r="BN35" i="1"/>
  <c r="BM35" i="1"/>
  <c r="BL35" i="1"/>
  <c r="BK35" i="1"/>
  <c r="BJ35" i="1"/>
  <c r="BI35" i="1"/>
  <c r="DL34" i="1"/>
  <c r="DJ34" i="1"/>
  <c r="DI34" i="1"/>
  <c r="DG34" i="1"/>
  <c r="DF34" i="1"/>
  <c r="DE34" i="1"/>
  <c r="DD34" i="1"/>
  <c r="DC34" i="1"/>
  <c r="DB34" i="1"/>
  <c r="DA34" i="1"/>
  <c r="CZ34" i="1"/>
  <c r="CY34" i="1"/>
  <c r="CX34" i="1"/>
  <c r="CV34" i="1"/>
  <c r="CU34" i="1"/>
  <c r="CQ34" i="1"/>
  <c r="CO34" i="1"/>
  <c r="CM34" i="1"/>
  <c r="CL34" i="1"/>
  <c r="CK34" i="1"/>
  <c r="CJ34" i="1"/>
  <c r="CI34" i="1"/>
  <c r="CG34" i="1"/>
  <c r="CF34" i="1"/>
  <c r="CE34" i="1"/>
  <c r="CC34" i="1"/>
  <c r="CB34" i="1"/>
  <c r="BY34" i="1"/>
  <c r="BX34" i="1"/>
  <c r="BW34" i="1"/>
  <c r="BV34" i="1"/>
  <c r="BT34" i="1"/>
  <c r="BR34" i="1"/>
  <c r="BQ34" i="1"/>
  <c r="BP34" i="1"/>
  <c r="BO34" i="1"/>
  <c r="BN34" i="1"/>
  <c r="BM34" i="1"/>
  <c r="BL34" i="1"/>
  <c r="BK34" i="1"/>
  <c r="BJ34" i="1"/>
  <c r="BI34" i="1"/>
  <c r="DL33" i="1"/>
  <c r="DJ33" i="1"/>
  <c r="DI33" i="1"/>
  <c r="DG33" i="1"/>
  <c r="DF33" i="1"/>
  <c r="DE33" i="1"/>
  <c r="DD33" i="1"/>
  <c r="DC33" i="1"/>
  <c r="DB33" i="1"/>
  <c r="DA33" i="1"/>
  <c r="CZ33" i="1"/>
  <c r="CY33" i="1"/>
  <c r="CX33" i="1"/>
  <c r="CV33" i="1"/>
  <c r="CU33" i="1"/>
  <c r="CQ33" i="1"/>
  <c r="CO33" i="1"/>
  <c r="CM33" i="1"/>
  <c r="CL33" i="1"/>
  <c r="CK33" i="1"/>
  <c r="CJ33" i="1"/>
  <c r="CI33" i="1"/>
  <c r="CG33" i="1"/>
  <c r="CF33" i="1"/>
  <c r="CE33" i="1"/>
  <c r="CC33" i="1"/>
  <c r="CB33" i="1"/>
  <c r="BY33" i="1"/>
  <c r="BX33" i="1"/>
  <c r="BW33" i="1"/>
  <c r="BV33" i="1"/>
  <c r="BT33" i="1"/>
  <c r="BR33" i="1"/>
  <c r="BQ33" i="1"/>
  <c r="BP33" i="1"/>
  <c r="BO33" i="1"/>
  <c r="BN33" i="1"/>
  <c r="BM33" i="1"/>
  <c r="BL33" i="1"/>
  <c r="BK33" i="1"/>
  <c r="BJ33" i="1"/>
  <c r="BI33" i="1"/>
  <c r="DL32" i="1"/>
  <c r="DJ32" i="1"/>
  <c r="DI32" i="1"/>
  <c r="DG32" i="1"/>
  <c r="DF32" i="1"/>
  <c r="DE32" i="1"/>
  <c r="DD32" i="1"/>
  <c r="DC32" i="1"/>
  <c r="DB32" i="1"/>
  <c r="DA32" i="1"/>
  <c r="CZ32" i="1"/>
  <c r="CY32" i="1"/>
  <c r="CX32" i="1"/>
  <c r="CV32" i="1"/>
  <c r="CU32" i="1"/>
  <c r="CQ32" i="1"/>
  <c r="CO32" i="1"/>
  <c r="CM32" i="1"/>
  <c r="CL32" i="1"/>
  <c r="CK32" i="1"/>
  <c r="CJ32" i="1"/>
  <c r="CI32" i="1"/>
  <c r="CG32" i="1"/>
  <c r="CF32" i="1"/>
  <c r="CE32" i="1"/>
  <c r="CC32" i="1"/>
  <c r="CB32" i="1"/>
  <c r="BY32" i="1"/>
  <c r="BX32" i="1"/>
  <c r="BW32" i="1"/>
  <c r="BV32" i="1"/>
  <c r="BT32" i="1"/>
  <c r="BR32" i="1"/>
  <c r="BQ32" i="1"/>
  <c r="BP32" i="1"/>
  <c r="BO32" i="1"/>
  <c r="BN32" i="1"/>
  <c r="BM32" i="1"/>
  <c r="BL32" i="1"/>
  <c r="BK32" i="1"/>
  <c r="BJ32" i="1"/>
  <c r="BI32" i="1"/>
  <c r="DL31" i="1"/>
  <c r="DJ31" i="1"/>
  <c r="DI31" i="1"/>
  <c r="DG31" i="1"/>
  <c r="DF31" i="1"/>
  <c r="DE31" i="1"/>
  <c r="DD31" i="1"/>
  <c r="DC31" i="1"/>
  <c r="DB31" i="1"/>
  <c r="DA31" i="1"/>
  <c r="CZ31" i="1"/>
  <c r="CY31" i="1"/>
  <c r="CX31" i="1"/>
  <c r="CV31" i="1"/>
  <c r="CU31" i="1"/>
  <c r="CQ31" i="1"/>
  <c r="CO31" i="1"/>
  <c r="CM31" i="1"/>
  <c r="CL31" i="1"/>
  <c r="CK31" i="1"/>
  <c r="CJ31" i="1"/>
  <c r="CI31" i="1"/>
  <c r="CG31" i="1"/>
  <c r="CF31" i="1"/>
  <c r="CE31" i="1"/>
  <c r="CC31" i="1"/>
  <c r="CB31" i="1"/>
  <c r="BY31" i="1"/>
  <c r="BX31" i="1"/>
  <c r="BW31" i="1"/>
  <c r="BV31" i="1"/>
  <c r="BT31" i="1"/>
  <c r="BR31" i="1"/>
  <c r="BQ31" i="1"/>
  <c r="BP31" i="1"/>
  <c r="BO31" i="1"/>
  <c r="BN31" i="1"/>
  <c r="BM31" i="1"/>
  <c r="BL31" i="1"/>
  <c r="BK31" i="1"/>
  <c r="BJ31" i="1"/>
  <c r="BI31" i="1"/>
  <c r="DL30" i="1"/>
  <c r="DJ30" i="1"/>
  <c r="DI30" i="1"/>
  <c r="DG30" i="1"/>
  <c r="DF30" i="1"/>
  <c r="DE30" i="1"/>
  <c r="DD30" i="1"/>
  <c r="DC30" i="1"/>
  <c r="DB30" i="1"/>
  <c r="DA30" i="1"/>
  <c r="CZ30" i="1"/>
  <c r="CY30" i="1"/>
  <c r="CX30" i="1"/>
  <c r="CV30" i="1"/>
  <c r="CU30" i="1"/>
  <c r="CQ30" i="1"/>
  <c r="CO30" i="1"/>
  <c r="CM30" i="1"/>
  <c r="CL30" i="1"/>
  <c r="CK30" i="1"/>
  <c r="CJ30" i="1"/>
  <c r="CI30" i="1"/>
  <c r="CG30" i="1"/>
  <c r="CF30" i="1"/>
  <c r="CE30" i="1"/>
  <c r="CC30" i="1"/>
  <c r="CB30" i="1"/>
  <c r="BY30" i="1"/>
  <c r="BX30" i="1"/>
  <c r="BW30" i="1"/>
  <c r="BV30" i="1"/>
  <c r="BT30" i="1"/>
  <c r="BR30" i="1"/>
  <c r="BQ30" i="1"/>
  <c r="BP30" i="1"/>
  <c r="BO30" i="1"/>
  <c r="BN30" i="1"/>
  <c r="BM30" i="1"/>
  <c r="BL30" i="1"/>
  <c r="BK30" i="1"/>
  <c r="BJ30" i="1"/>
  <c r="BI30" i="1"/>
  <c r="DL29" i="1"/>
  <c r="DJ29" i="1"/>
  <c r="DI29" i="1"/>
  <c r="DG29" i="1"/>
  <c r="DF29" i="1"/>
  <c r="DE29" i="1"/>
  <c r="DD29" i="1"/>
  <c r="DC29" i="1"/>
  <c r="DB29" i="1"/>
  <c r="DA29" i="1"/>
  <c r="CZ29" i="1"/>
  <c r="CY29" i="1"/>
  <c r="CX29" i="1"/>
  <c r="CV29" i="1"/>
  <c r="CU29" i="1"/>
  <c r="CQ29" i="1"/>
  <c r="CO29" i="1"/>
  <c r="CM29" i="1"/>
  <c r="CL29" i="1"/>
  <c r="CK29" i="1"/>
  <c r="CJ29" i="1"/>
  <c r="CI29" i="1"/>
  <c r="CG29" i="1"/>
  <c r="CF29" i="1"/>
  <c r="CE29" i="1"/>
  <c r="CC29" i="1"/>
  <c r="CB29" i="1"/>
  <c r="BY29" i="1"/>
  <c r="BX29" i="1"/>
  <c r="BW29" i="1"/>
  <c r="BV29" i="1"/>
  <c r="BT29" i="1"/>
  <c r="BR29" i="1"/>
  <c r="BQ29" i="1"/>
  <c r="BP29" i="1"/>
  <c r="BO29" i="1"/>
  <c r="BN29" i="1"/>
  <c r="BM29" i="1"/>
  <c r="BL29" i="1"/>
  <c r="BK29" i="1"/>
  <c r="BJ29" i="1"/>
  <c r="BI29" i="1"/>
  <c r="DL28" i="1"/>
  <c r="DJ28" i="1"/>
  <c r="DI28" i="1"/>
  <c r="DG28" i="1"/>
  <c r="DF28" i="1"/>
  <c r="DE28" i="1"/>
  <c r="DD28" i="1"/>
  <c r="DC28" i="1"/>
  <c r="DB28" i="1"/>
  <c r="DA28" i="1"/>
  <c r="CZ28" i="1"/>
  <c r="CY28" i="1"/>
  <c r="CX28" i="1"/>
  <c r="CV28" i="1"/>
  <c r="CU28" i="1"/>
  <c r="CQ28" i="1"/>
  <c r="CO28" i="1"/>
  <c r="CM28" i="1"/>
  <c r="CL28" i="1"/>
  <c r="CK28" i="1"/>
  <c r="CJ28" i="1"/>
  <c r="CI28" i="1"/>
  <c r="CG28" i="1"/>
  <c r="CF28" i="1"/>
  <c r="CE28" i="1"/>
  <c r="CC28" i="1"/>
  <c r="CB28" i="1"/>
  <c r="BY28" i="1"/>
  <c r="BX28" i="1"/>
  <c r="BW28" i="1"/>
  <c r="BV28" i="1"/>
  <c r="BT28" i="1"/>
  <c r="BR28" i="1"/>
  <c r="BQ28" i="1"/>
  <c r="BP28" i="1"/>
  <c r="BO28" i="1"/>
  <c r="BN28" i="1"/>
  <c r="BM28" i="1"/>
  <c r="BL28" i="1"/>
  <c r="BK28" i="1"/>
  <c r="BJ28" i="1"/>
  <c r="BI28" i="1"/>
  <c r="DL27" i="1"/>
  <c r="DJ27" i="1"/>
  <c r="DI27" i="1"/>
  <c r="DG27" i="1"/>
  <c r="DF27" i="1"/>
  <c r="DE27" i="1"/>
  <c r="DD27" i="1"/>
  <c r="DC27" i="1"/>
  <c r="DB27" i="1"/>
  <c r="DA27" i="1"/>
  <c r="CZ27" i="1"/>
  <c r="CY27" i="1"/>
  <c r="CX27" i="1"/>
  <c r="CV27" i="1"/>
  <c r="CU27" i="1"/>
  <c r="CQ27" i="1"/>
  <c r="CO27" i="1"/>
  <c r="CM27" i="1"/>
  <c r="CL27" i="1"/>
  <c r="CK27" i="1"/>
  <c r="CJ27" i="1"/>
  <c r="CI27" i="1"/>
  <c r="CG27" i="1"/>
  <c r="CF27" i="1"/>
  <c r="CE27" i="1"/>
  <c r="CC27" i="1"/>
  <c r="CB27" i="1"/>
  <c r="BY27" i="1"/>
  <c r="BX27" i="1"/>
  <c r="BW27" i="1"/>
  <c r="BV27" i="1"/>
  <c r="BT27" i="1"/>
  <c r="BR27" i="1"/>
  <c r="BQ27" i="1"/>
  <c r="BP27" i="1"/>
  <c r="BO27" i="1"/>
  <c r="BN27" i="1"/>
  <c r="BM27" i="1"/>
  <c r="BL27" i="1"/>
  <c r="BK27" i="1"/>
  <c r="BJ27" i="1"/>
  <c r="BI27" i="1"/>
  <c r="DL26" i="1"/>
  <c r="DJ26" i="1"/>
  <c r="DI26" i="1"/>
  <c r="DG26" i="1"/>
  <c r="DF26" i="1"/>
  <c r="DE26" i="1"/>
  <c r="DD26" i="1"/>
  <c r="DC26" i="1"/>
  <c r="DB26" i="1"/>
  <c r="DA26" i="1"/>
  <c r="CZ26" i="1"/>
  <c r="CY26" i="1"/>
  <c r="CX26" i="1"/>
  <c r="CV26" i="1"/>
  <c r="CU26" i="1"/>
  <c r="CQ26" i="1"/>
  <c r="CO26" i="1"/>
  <c r="CM26" i="1"/>
  <c r="CL26" i="1"/>
  <c r="CK26" i="1"/>
  <c r="CJ26" i="1"/>
  <c r="CI26" i="1"/>
  <c r="CG26" i="1"/>
  <c r="CF26" i="1"/>
  <c r="CE26" i="1"/>
  <c r="CC26" i="1"/>
  <c r="CB26" i="1"/>
  <c r="BY26" i="1"/>
  <c r="BX26" i="1"/>
  <c r="BW26" i="1"/>
  <c r="BV26" i="1"/>
  <c r="BT26" i="1"/>
  <c r="BR26" i="1"/>
  <c r="BQ26" i="1"/>
  <c r="BP26" i="1"/>
  <c r="BO26" i="1"/>
  <c r="BN26" i="1"/>
  <c r="BM26" i="1"/>
  <c r="BL26" i="1"/>
  <c r="BK26" i="1"/>
  <c r="BJ26" i="1"/>
  <c r="BI26" i="1"/>
  <c r="DL25" i="1"/>
  <c r="DJ25" i="1"/>
  <c r="DI25" i="1"/>
  <c r="DG25" i="1"/>
  <c r="DF25" i="1"/>
  <c r="DE25" i="1"/>
  <c r="DD25" i="1"/>
  <c r="DC25" i="1"/>
  <c r="DB25" i="1"/>
  <c r="DA25" i="1"/>
  <c r="CZ25" i="1"/>
  <c r="CY25" i="1"/>
  <c r="CX25" i="1"/>
  <c r="CV25" i="1"/>
  <c r="CU25" i="1"/>
  <c r="CQ25" i="1"/>
  <c r="CO25" i="1"/>
  <c r="CM25" i="1"/>
  <c r="CL25" i="1"/>
  <c r="CK25" i="1"/>
  <c r="CJ25" i="1"/>
  <c r="CI25" i="1"/>
  <c r="CG25" i="1"/>
  <c r="CF25" i="1"/>
  <c r="CE25" i="1"/>
  <c r="CC25" i="1"/>
  <c r="CB25" i="1"/>
  <c r="BY25" i="1"/>
  <c r="BX25" i="1"/>
  <c r="BW25" i="1"/>
  <c r="BV25" i="1"/>
  <c r="BT25" i="1"/>
  <c r="BR25" i="1"/>
  <c r="BQ25" i="1"/>
  <c r="BP25" i="1"/>
  <c r="BO25" i="1"/>
  <c r="BN25" i="1"/>
  <c r="BM25" i="1"/>
  <c r="BL25" i="1"/>
  <c r="BK25" i="1"/>
  <c r="BJ25" i="1"/>
  <c r="BI25" i="1"/>
  <c r="DL24" i="1"/>
  <c r="DJ24" i="1"/>
  <c r="DI24" i="1"/>
  <c r="DG24" i="1"/>
  <c r="DF24" i="1"/>
  <c r="DE24" i="1"/>
  <c r="DD24" i="1"/>
  <c r="DC24" i="1"/>
  <c r="DB24" i="1"/>
  <c r="DA24" i="1"/>
  <c r="CZ24" i="1"/>
  <c r="CY24" i="1"/>
  <c r="CX24" i="1"/>
  <c r="CV24" i="1"/>
  <c r="CU24" i="1"/>
  <c r="CQ24" i="1"/>
  <c r="CO24" i="1"/>
  <c r="CM24" i="1"/>
  <c r="CL24" i="1"/>
  <c r="CK24" i="1"/>
  <c r="CJ24" i="1"/>
  <c r="CI24" i="1"/>
  <c r="CG24" i="1"/>
  <c r="CF24" i="1"/>
  <c r="CE24" i="1"/>
  <c r="CC24" i="1"/>
  <c r="CB24" i="1"/>
  <c r="BY24" i="1"/>
  <c r="BX24" i="1"/>
  <c r="BW24" i="1"/>
  <c r="BV24" i="1"/>
  <c r="BT24" i="1"/>
  <c r="BR24" i="1"/>
  <c r="BQ24" i="1"/>
  <c r="BP24" i="1"/>
  <c r="BO24" i="1"/>
  <c r="BN24" i="1"/>
  <c r="BM24" i="1"/>
  <c r="BL24" i="1"/>
  <c r="BK24" i="1"/>
  <c r="BJ24" i="1"/>
  <c r="BI24" i="1"/>
  <c r="DL23" i="1"/>
  <c r="DJ23" i="1"/>
  <c r="DI23" i="1"/>
  <c r="DG23" i="1"/>
  <c r="DF23" i="1"/>
  <c r="DE23" i="1"/>
  <c r="DD23" i="1"/>
  <c r="DC23" i="1"/>
  <c r="DB23" i="1"/>
  <c r="DA23" i="1"/>
  <c r="CZ23" i="1"/>
  <c r="CY23" i="1"/>
  <c r="CX23" i="1"/>
  <c r="CV23" i="1"/>
  <c r="CU23" i="1"/>
  <c r="CQ23" i="1"/>
  <c r="CO23" i="1"/>
  <c r="CM23" i="1"/>
  <c r="CL23" i="1"/>
  <c r="CK23" i="1"/>
  <c r="CJ23" i="1"/>
  <c r="CI23" i="1"/>
  <c r="CG23" i="1"/>
  <c r="CF23" i="1"/>
  <c r="CE23" i="1"/>
  <c r="CC23" i="1"/>
  <c r="CB23" i="1"/>
  <c r="BY23" i="1"/>
  <c r="BX23" i="1"/>
  <c r="BW23" i="1"/>
  <c r="BV23" i="1"/>
  <c r="BT23" i="1"/>
  <c r="BR23" i="1"/>
  <c r="BQ23" i="1"/>
  <c r="BP23" i="1"/>
  <c r="BO23" i="1"/>
  <c r="BN23" i="1"/>
  <c r="BM23" i="1"/>
  <c r="BL23" i="1"/>
  <c r="BK23" i="1"/>
  <c r="BJ23" i="1"/>
  <c r="BI23" i="1"/>
  <c r="DL22" i="1"/>
  <c r="DJ22" i="1"/>
  <c r="DI22" i="1"/>
  <c r="DG22" i="1"/>
  <c r="DF22" i="1"/>
  <c r="DE22" i="1"/>
  <c r="DD22" i="1"/>
  <c r="DC22" i="1"/>
  <c r="DB22" i="1"/>
  <c r="DA22" i="1"/>
  <c r="CZ22" i="1"/>
  <c r="CY22" i="1"/>
  <c r="CX22" i="1"/>
  <c r="CV22" i="1"/>
  <c r="CU22" i="1"/>
  <c r="CQ22" i="1"/>
  <c r="CO22" i="1"/>
  <c r="CM22" i="1"/>
  <c r="CL22" i="1"/>
  <c r="CK22" i="1"/>
  <c r="CJ22" i="1"/>
  <c r="CI22" i="1"/>
  <c r="CG22" i="1"/>
  <c r="CF22" i="1"/>
  <c r="CE22" i="1"/>
  <c r="CC22" i="1"/>
  <c r="CB22" i="1"/>
  <c r="BY22" i="1"/>
  <c r="BX22" i="1"/>
  <c r="BW22" i="1"/>
  <c r="BV22" i="1"/>
  <c r="BT22" i="1"/>
  <c r="BR22" i="1"/>
  <c r="BQ22" i="1"/>
  <c r="BP22" i="1"/>
  <c r="BO22" i="1"/>
  <c r="BN22" i="1"/>
  <c r="BM22" i="1"/>
  <c r="BL22" i="1"/>
  <c r="BK22" i="1"/>
  <c r="BJ22" i="1"/>
  <c r="BI22" i="1"/>
  <c r="DL21" i="1"/>
  <c r="DJ21" i="1"/>
  <c r="DI21" i="1"/>
  <c r="DG21" i="1"/>
  <c r="DF21" i="1"/>
  <c r="DE21" i="1"/>
  <c r="DD21" i="1"/>
  <c r="DC21" i="1"/>
  <c r="DB21" i="1"/>
  <c r="DA21" i="1"/>
  <c r="CZ21" i="1"/>
  <c r="CY21" i="1"/>
  <c r="CX21" i="1"/>
  <c r="CV21" i="1"/>
  <c r="CU21" i="1"/>
  <c r="CQ21" i="1"/>
  <c r="CO21" i="1"/>
  <c r="CM21" i="1"/>
  <c r="CL21" i="1"/>
  <c r="CK21" i="1"/>
  <c r="CJ21" i="1"/>
  <c r="CI21" i="1"/>
  <c r="CG21" i="1"/>
  <c r="CF21" i="1"/>
  <c r="CE21" i="1"/>
  <c r="CC21" i="1"/>
  <c r="CB21" i="1"/>
  <c r="BY21" i="1"/>
  <c r="BX21" i="1"/>
  <c r="BW21" i="1"/>
  <c r="BV21" i="1"/>
  <c r="BT21" i="1"/>
  <c r="BR21" i="1"/>
  <c r="BQ21" i="1"/>
  <c r="BP21" i="1"/>
  <c r="BO21" i="1"/>
  <c r="BN21" i="1"/>
  <c r="BM21" i="1"/>
  <c r="BL21" i="1"/>
  <c r="BK21" i="1"/>
  <c r="BJ21" i="1"/>
  <c r="BI21" i="1"/>
  <c r="DL20" i="1"/>
  <c r="DJ20" i="1"/>
  <c r="DI20" i="1"/>
  <c r="DG20" i="1"/>
  <c r="DF20" i="1"/>
  <c r="DE20" i="1"/>
  <c r="DD20" i="1"/>
  <c r="DC20" i="1"/>
  <c r="DB20" i="1"/>
  <c r="DA20" i="1"/>
  <c r="CZ20" i="1"/>
  <c r="CY20" i="1"/>
  <c r="CX20" i="1"/>
  <c r="CV20" i="1"/>
  <c r="CU20" i="1"/>
  <c r="CQ20" i="1"/>
  <c r="CO20" i="1"/>
  <c r="CM20" i="1"/>
  <c r="CL20" i="1"/>
  <c r="CK20" i="1"/>
  <c r="CJ20" i="1"/>
  <c r="CI20" i="1"/>
  <c r="CG20" i="1"/>
  <c r="CF20" i="1"/>
  <c r="CE20" i="1"/>
  <c r="CC20" i="1"/>
  <c r="CB20" i="1"/>
  <c r="BY20" i="1"/>
  <c r="BX20" i="1"/>
  <c r="BW20" i="1"/>
  <c r="BV20" i="1"/>
  <c r="BT20" i="1"/>
  <c r="BR20" i="1"/>
  <c r="BQ20" i="1"/>
  <c r="BP20" i="1"/>
  <c r="BO20" i="1"/>
  <c r="BN20" i="1"/>
  <c r="BM20" i="1"/>
  <c r="BL20" i="1"/>
  <c r="BK20" i="1"/>
  <c r="BJ20" i="1"/>
  <c r="BI20" i="1"/>
  <c r="DL19" i="1"/>
  <c r="DJ19" i="1"/>
  <c r="DI19" i="1"/>
  <c r="DG19" i="1"/>
  <c r="DF19" i="1"/>
  <c r="DE19" i="1"/>
  <c r="DD19" i="1"/>
  <c r="DC19" i="1"/>
  <c r="DB19" i="1"/>
  <c r="DA19" i="1"/>
  <c r="CZ19" i="1"/>
  <c r="CY19" i="1"/>
  <c r="CX19" i="1"/>
  <c r="CV19" i="1"/>
  <c r="CU19" i="1"/>
  <c r="CQ19" i="1"/>
  <c r="CO19" i="1"/>
  <c r="CM19" i="1"/>
  <c r="CL19" i="1"/>
  <c r="CK19" i="1"/>
  <c r="CJ19" i="1"/>
  <c r="CI19" i="1"/>
  <c r="CG19" i="1"/>
  <c r="CF19" i="1"/>
  <c r="CE19" i="1"/>
  <c r="CC19" i="1"/>
  <c r="CB19" i="1"/>
  <c r="BY19" i="1"/>
  <c r="BX19" i="1"/>
  <c r="BW19" i="1"/>
  <c r="BV19" i="1"/>
  <c r="BT19" i="1"/>
  <c r="BR19" i="1"/>
  <c r="BQ19" i="1"/>
  <c r="BP19" i="1"/>
  <c r="BO19" i="1"/>
  <c r="BN19" i="1"/>
  <c r="BM19" i="1"/>
  <c r="BL19" i="1"/>
  <c r="BK19" i="1"/>
  <c r="BJ19" i="1"/>
  <c r="BI19" i="1"/>
  <c r="DL18" i="1"/>
  <c r="DJ18" i="1"/>
  <c r="DI18" i="1"/>
  <c r="DG18" i="1"/>
  <c r="DF18" i="1"/>
  <c r="DE18" i="1"/>
  <c r="DD18" i="1"/>
  <c r="DC18" i="1"/>
  <c r="DB18" i="1"/>
  <c r="DA18" i="1"/>
  <c r="CZ18" i="1"/>
  <c r="CY18" i="1"/>
  <c r="CX18" i="1"/>
  <c r="CV18" i="1"/>
  <c r="CU18" i="1"/>
  <c r="CQ18" i="1"/>
  <c r="CO18" i="1"/>
  <c r="CM18" i="1"/>
  <c r="CL18" i="1"/>
  <c r="CK18" i="1"/>
  <c r="CJ18" i="1"/>
  <c r="CI18" i="1"/>
  <c r="CG18" i="1"/>
  <c r="CF18" i="1"/>
  <c r="CE18" i="1"/>
  <c r="CC18" i="1"/>
  <c r="CB18" i="1"/>
  <c r="BY18" i="1"/>
  <c r="BX18" i="1"/>
  <c r="BW18" i="1"/>
  <c r="BV18" i="1"/>
  <c r="BT18" i="1"/>
  <c r="BR18" i="1"/>
  <c r="BQ18" i="1"/>
  <c r="BP18" i="1"/>
  <c r="BO18" i="1"/>
  <c r="BN18" i="1"/>
  <c r="BM18" i="1"/>
  <c r="BL18" i="1"/>
  <c r="BK18" i="1"/>
  <c r="BJ18" i="1"/>
  <c r="BI18" i="1"/>
  <c r="DL17" i="1"/>
  <c r="DJ17" i="1"/>
  <c r="DI17" i="1"/>
  <c r="DG17" i="1"/>
  <c r="DF17" i="1"/>
  <c r="DE17" i="1"/>
  <c r="DD17" i="1"/>
  <c r="DC17" i="1"/>
  <c r="DB17" i="1"/>
  <c r="DA17" i="1"/>
  <c r="CZ17" i="1"/>
  <c r="CY17" i="1"/>
  <c r="CX17" i="1"/>
  <c r="CV17" i="1"/>
  <c r="CU17" i="1"/>
  <c r="CQ17" i="1"/>
  <c r="CO17" i="1"/>
  <c r="CM17" i="1"/>
  <c r="CL17" i="1"/>
  <c r="CK17" i="1"/>
  <c r="CJ17" i="1"/>
  <c r="CI17" i="1"/>
  <c r="CG17" i="1"/>
  <c r="CF17" i="1"/>
  <c r="CE17" i="1"/>
  <c r="CC17" i="1"/>
  <c r="CB17" i="1"/>
  <c r="BY17" i="1"/>
  <c r="BX17" i="1"/>
  <c r="BW17" i="1"/>
  <c r="BV17" i="1"/>
  <c r="BT17" i="1"/>
  <c r="BR17" i="1"/>
  <c r="BQ17" i="1"/>
  <c r="BP17" i="1"/>
  <c r="BO17" i="1"/>
  <c r="BN17" i="1"/>
  <c r="BM17" i="1"/>
  <c r="BL17" i="1"/>
  <c r="BK17" i="1"/>
  <c r="BJ17" i="1"/>
  <c r="BI17" i="1"/>
  <c r="DL16" i="1"/>
  <c r="DJ16" i="1"/>
  <c r="DI16" i="1"/>
  <c r="DG16" i="1"/>
  <c r="DF16" i="1"/>
  <c r="DE16" i="1"/>
  <c r="DD16" i="1"/>
  <c r="DC16" i="1"/>
  <c r="DB16" i="1"/>
  <c r="DA16" i="1"/>
  <c r="CZ16" i="1"/>
  <c r="CY16" i="1"/>
  <c r="CX16" i="1"/>
  <c r="CV16" i="1"/>
  <c r="CU16" i="1"/>
  <c r="CQ16" i="1"/>
  <c r="CO16" i="1"/>
  <c r="CM16" i="1"/>
  <c r="CL16" i="1"/>
  <c r="CK16" i="1"/>
  <c r="CJ16" i="1"/>
  <c r="CI16" i="1"/>
  <c r="CG16" i="1"/>
  <c r="CF16" i="1"/>
  <c r="CE16" i="1"/>
  <c r="CC16" i="1"/>
  <c r="CB16" i="1"/>
  <c r="BY16" i="1"/>
  <c r="BX16" i="1"/>
  <c r="BW16" i="1"/>
  <c r="BV16" i="1"/>
  <c r="BT16" i="1"/>
  <c r="BR16" i="1"/>
  <c r="BQ16" i="1"/>
  <c r="BP16" i="1"/>
  <c r="BO16" i="1"/>
  <c r="BN16" i="1"/>
  <c r="BM16" i="1"/>
  <c r="BL16" i="1"/>
  <c r="BK16" i="1"/>
  <c r="BJ16" i="1"/>
  <c r="BI16" i="1"/>
  <c r="DL15" i="1"/>
  <c r="DJ15" i="1"/>
  <c r="DI15" i="1"/>
  <c r="DG15" i="1"/>
  <c r="DF15" i="1"/>
  <c r="DE15" i="1"/>
  <c r="DD15" i="1"/>
  <c r="DC15" i="1"/>
  <c r="DB15" i="1"/>
  <c r="DA15" i="1"/>
  <c r="CZ15" i="1"/>
  <c r="CY15" i="1"/>
  <c r="CX15" i="1"/>
  <c r="CV15" i="1"/>
  <c r="CU15" i="1"/>
  <c r="CQ15" i="1"/>
  <c r="CO15" i="1"/>
  <c r="CM15" i="1"/>
  <c r="CL15" i="1"/>
  <c r="CK15" i="1"/>
  <c r="CJ15" i="1"/>
  <c r="CI15" i="1"/>
  <c r="CG15" i="1"/>
  <c r="CF15" i="1"/>
  <c r="CE15" i="1"/>
  <c r="CC15" i="1"/>
  <c r="CB15" i="1"/>
  <c r="BY15" i="1"/>
  <c r="BX15" i="1"/>
  <c r="BW15" i="1"/>
  <c r="BV15" i="1"/>
  <c r="BT15" i="1"/>
  <c r="BR15" i="1"/>
  <c r="BQ15" i="1"/>
  <c r="BP15" i="1"/>
  <c r="BO15" i="1"/>
  <c r="BN15" i="1"/>
  <c r="BM15" i="1"/>
  <c r="BL15" i="1"/>
  <c r="BK15" i="1"/>
  <c r="BJ15" i="1"/>
  <c r="BI15" i="1"/>
  <c r="DL14" i="1"/>
  <c r="DJ14" i="1"/>
  <c r="DI14" i="1"/>
  <c r="DG14" i="1"/>
  <c r="DF14" i="1"/>
  <c r="DE14" i="1"/>
  <c r="DD14" i="1"/>
  <c r="DC14" i="1"/>
  <c r="DB14" i="1"/>
  <c r="DA14" i="1"/>
  <c r="CZ14" i="1"/>
  <c r="CY14" i="1"/>
  <c r="CX14" i="1"/>
  <c r="CV14" i="1"/>
  <c r="CU14" i="1"/>
  <c r="CQ14" i="1"/>
  <c r="CO14" i="1"/>
  <c r="CM14" i="1"/>
  <c r="CL14" i="1"/>
  <c r="CK14" i="1"/>
  <c r="CJ14" i="1"/>
  <c r="CI14" i="1"/>
  <c r="CG14" i="1"/>
  <c r="CF14" i="1"/>
  <c r="CE14" i="1"/>
  <c r="CC14" i="1"/>
  <c r="CB14" i="1"/>
  <c r="BY14" i="1"/>
  <c r="BX14" i="1"/>
  <c r="BW14" i="1"/>
  <c r="BV14" i="1"/>
  <c r="BT14" i="1"/>
  <c r="BR14" i="1"/>
  <c r="BQ14" i="1"/>
  <c r="BP14" i="1"/>
  <c r="BO14" i="1"/>
  <c r="BN14" i="1"/>
  <c r="BM14" i="1"/>
  <c r="BL14" i="1"/>
  <c r="BK14" i="1"/>
  <c r="BJ14" i="1"/>
  <c r="BI14" i="1"/>
  <c r="DL13" i="1"/>
  <c r="DJ13" i="1"/>
  <c r="DI13" i="1"/>
  <c r="DG13" i="1"/>
  <c r="DF13" i="1"/>
  <c r="DE13" i="1"/>
  <c r="DD13" i="1"/>
  <c r="DC13" i="1"/>
  <c r="DB13" i="1"/>
  <c r="DA13" i="1"/>
  <c r="CZ13" i="1"/>
  <c r="CY13" i="1"/>
  <c r="CX13" i="1"/>
  <c r="CV13" i="1"/>
  <c r="CU13" i="1"/>
  <c r="CQ13" i="1"/>
  <c r="CO13" i="1"/>
  <c r="CM13" i="1"/>
  <c r="CL13" i="1"/>
  <c r="CK13" i="1"/>
  <c r="CJ13" i="1"/>
  <c r="CI13" i="1"/>
  <c r="CG13" i="1"/>
  <c r="CF13" i="1"/>
  <c r="CE13" i="1"/>
  <c r="CC13" i="1"/>
  <c r="CB13" i="1"/>
  <c r="BY13" i="1"/>
  <c r="BX13" i="1"/>
  <c r="BW13" i="1"/>
  <c r="BV13" i="1"/>
  <c r="BT13" i="1"/>
  <c r="BR13" i="1"/>
  <c r="BQ13" i="1"/>
  <c r="BP13" i="1"/>
  <c r="BO13" i="1"/>
  <c r="BN13" i="1"/>
  <c r="BM13" i="1"/>
  <c r="BL13" i="1"/>
  <c r="BK13" i="1"/>
  <c r="BJ13" i="1"/>
  <c r="BI13" i="1"/>
  <c r="DL12" i="1"/>
  <c r="DJ12" i="1"/>
  <c r="DI12" i="1"/>
  <c r="DG12" i="1"/>
  <c r="DF12" i="1"/>
  <c r="DE12" i="1"/>
  <c r="DD12" i="1"/>
  <c r="DC12" i="1"/>
  <c r="DB12" i="1"/>
  <c r="DA12" i="1"/>
  <c r="CZ12" i="1"/>
  <c r="CY12" i="1"/>
  <c r="CX12" i="1"/>
  <c r="CV12" i="1"/>
  <c r="CU12" i="1"/>
  <c r="CQ12" i="1"/>
  <c r="CO12" i="1"/>
  <c r="CM12" i="1"/>
  <c r="CL12" i="1"/>
  <c r="CK12" i="1"/>
  <c r="CJ12" i="1"/>
  <c r="CI12" i="1"/>
  <c r="CG12" i="1"/>
  <c r="CF12" i="1"/>
  <c r="CE12" i="1"/>
  <c r="CC12" i="1"/>
  <c r="CB12" i="1"/>
  <c r="BY12" i="1"/>
  <c r="BX12" i="1"/>
  <c r="BW12" i="1"/>
  <c r="BV12" i="1"/>
  <c r="BT12" i="1"/>
  <c r="BR12" i="1"/>
  <c r="BQ12" i="1"/>
  <c r="BP12" i="1"/>
  <c r="BO12" i="1"/>
  <c r="BN12" i="1"/>
  <c r="BM12" i="1"/>
  <c r="BL12" i="1"/>
  <c r="BK12" i="1"/>
  <c r="BJ12" i="1"/>
  <c r="BI12" i="1"/>
  <c r="DL11" i="1"/>
  <c r="DJ11" i="1"/>
  <c r="DI11" i="1"/>
  <c r="DG11" i="1"/>
  <c r="DF11" i="1"/>
  <c r="DE11" i="1"/>
  <c r="DD11" i="1"/>
  <c r="DC11" i="1"/>
  <c r="DB11" i="1"/>
  <c r="DA11" i="1"/>
  <c r="CZ11" i="1"/>
  <c r="CY11" i="1"/>
  <c r="CX11" i="1"/>
  <c r="CV11" i="1"/>
  <c r="CU11" i="1"/>
  <c r="CQ11" i="1"/>
  <c r="CO11" i="1"/>
  <c r="CM11" i="1"/>
  <c r="CL11" i="1"/>
  <c r="CK11" i="1"/>
  <c r="CJ11" i="1"/>
  <c r="CI11" i="1"/>
  <c r="CG11" i="1"/>
  <c r="CF11" i="1"/>
  <c r="CE11" i="1"/>
  <c r="CC11" i="1"/>
  <c r="CB11" i="1"/>
  <c r="BY11" i="1"/>
  <c r="BX11" i="1"/>
  <c r="BW11" i="1"/>
  <c r="BV11" i="1"/>
  <c r="BT11" i="1"/>
  <c r="BR11" i="1"/>
  <c r="BQ11" i="1"/>
  <c r="BP11" i="1"/>
  <c r="BO11" i="1"/>
  <c r="BN11" i="1"/>
  <c r="BM11" i="1"/>
  <c r="BL11" i="1"/>
  <c r="BK11" i="1"/>
  <c r="BJ11" i="1"/>
  <c r="BI11" i="1"/>
  <c r="DL10" i="1"/>
  <c r="DJ10" i="1"/>
  <c r="DI10" i="1"/>
  <c r="DG10" i="1"/>
  <c r="DF10" i="1"/>
  <c r="DE10" i="1"/>
  <c r="DD10" i="1"/>
  <c r="DC10" i="1"/>
  <c r="DB10" i="1"/>
  <c r="DA10" i="1"/>
  <c r="CZ10" i="1"/>
  <c r="CY10" i="1"/>
  <c r="CX10" i="1"/>
  <c r="CV10" i="1"/>
  <c r="CU10" i="1"/>
  <c r="CQ10" i="1"/>
  <c r="CO10" i="1"/>
  <c r="CM10" i="1"/>
  <c r="CL10" i="1"/>
  <c r="CK10" i="1"/>
  <c r="CJ10" i="1"/>
  <c r="CI10" i="1"/>
  <c r="CG10" i="1"/>
  <c r="CF10" i="1"/>
  <c r="CE10" i="1"/>
  <c r="CC10" i="1"/>
  <c r="CB10" i="1"/>
  <c r="BY10" i="1"/>
  <c r="BX10" i="1"/>
  <c r="BW10" i="1"/>
  <c r="BV10" i="1"/>
  <c r="BT10" i="1"/>
  <c r="BR10" i="1"/>
  <c r="BQ10" i="1"/>
  <c r="BP10" i="1"/>
  <c r="BO10" i="1"/>
  <c r="BN10" i="1"/>
  <c r="BM10" i="1"/>
  <c r="BL10" i="1"/>
  <c r="BK10" i="1"/>
  <c r="BJ10" i="1"/>
  <c r="BI10" i="1"/>
  <c r="DL9" i="1"/>
  <c r="DJ9" i="1"/>
  <c r="DI9" i="1"/>
  <c r="DG9" i="1"/>
  <c r="DF9" i="1"/>
  <c r="DE9" i="1"/>
  <c r="DD9" i="1"/>
  <c r="DC9" i="1"/>
  <c r="DB9" i="1"/>
  <c r="DA9" i="1"/>
  <c r="CZ9" i="1"/>
  <c r="CY9" i="1"/>
  <c r="CX9" i="1"/>
  <c r="CV9" i="1"/>
  <c r="CU9" i="1"/>
  <c r="CQ9" i="1"/>
  <c r="CO9" i="1"/>
  <c r="CM9" i="1"/>
  <c r="CL9" i="1"/>
  <c r="CK9" i="1"/>
  <c r="CJ9" i="1"/>
  <c r="CI9" i="1"/>
  <c r="CG9" i="1"/>
  <c r="CF9" i="1"/>
  <c r="CE9" i="1"/>
  <c r="CC9" i="1"/>
  <c r="CB9" i="1"/>
  <c r="BY9" i="1"/>
  <c r="BX9" i="1"/>
  <c r="BW9" i="1"/>
  <c r="BV9" i="1"/>
  <c r="BT9" i="1"/>
  <c r="BR9" i="1"/>
  <c r="BQ9" i="1"/>
  <c r="BP9" i="1"/>
  <c r="BO9" i="1"/>
  <c r="BN9" i="1"/>
  <c r="BM9" i="1"/>
  <c r="BL9" i="1"/>
  <c r="BK9" i="1"/>
  <c r="BJ9" i="1"/>
  <c r="BI9" i="1"/>
  <c r="DL8" i="1"/>
  <c r="DJ8" i="1"/>
  <c r="DI8" i="1"/>
  <c r="DG8" i="1"/>
  <c r="DF8" i="1"/>
  <c r="DE8" i="1"/>
  <c r="DD8" i="1"/>
  <c r="DC8" i="1"/>
  <c r="DB8" i="1"/>
  <c r="DA8" i="1"/>
  <c r="CZ8" i="1"/>
  <c r="CY8" i="1"/>
  <c r="CX8" i="1"/>
  <c r="CV8" i="1"/>
  <c r="CU8" i="1"/>
  <c r="CQ8" i="1"/>
  <c r="CO8" i="1"/>
  <c r="CM8" i="1"/>
  <c r="CL8" i="1"/>
  <c r="CK8" i="1"/>
  <c r="CJ8" i="1"/>
  <c r="CI8" i="1"/>
  <c r="CG8" i="1"/>
  <c r="CF8" i="1"/>
  <c r="CE8" i="1"/>
  <c r="CC8" i="1"/>
  <c r="CB8" i="1"/>
  <c r="BY8" i="1"/>
  <c r="BX8" i="1"/>
  <c r="BW8" i="1"/>
  <c r="BV8" i="1"/>
  <c r="BT8" i="1"/>
  <c r="BR8" i="1"/>
  <c r="BQ8" i="1"/>
  <c r="BP8" i="1"/>
  <c r="BO8" i="1"/>
  <c r="BN8" i="1"/>
  <c r="BM8" i="1"/>
  <c r="BL8" i="1"/>
  <c r="BK8" i="1"/>
  <c r="BJ8" i="1"/>
  <c r="BI8" i="1"/>
  <c r="DL7" i="1"/>
  <c r="DJ7" i="1"/>
  <c r="DI7" i="1"/>
  <c r="DG7" i="1"/>
  <c r="DF7" i="1"/>
  <c r="DE7" i="1"/>
  <c r="DD7" i="1"/>
  <c r="DC7" i="1"/>
  <c r="DB7" i="1"/>
  <c r="DA7" i="1"/>
  <c r="CZ7" i="1"/>
  <c r="CY7" i="1"/>
  <c r="CX7" i="1"/>
  <c r="CV7" i="1"/>
  <c r="CU7" i="1"/>
  <c r="CQ7" i="1"/>
  <c r="CO7" i="1"/>
  <c r="CM7" i="1"/>
  <c r="CL7" i="1"/>
  <c r="CK7" i="1"/>
  <c r="CJ7" i="1"/>
  <c r="CI7" i="1"/>
  <c r="CG7" i="1"/>
  <c r="CF7" i="1"/>
  <c r="CE7" i="1"/>
  <c r="CC7" i="1"/>
  <c r="CB7" i="1"/>
  <c r="BY7" i="1"/>
  <c r="BX7" i="1"/>
  <c r="BW7" i="1"/>
  <c r="BV7" i="1"/>
  <c r="BT7" i="1"/>
  <c r="BR7" i="1"/>
  <c r="BQ7" i="1"/>
  <c r="BP7" i="1"/>
  <c r="BO7" i="1"/>
  <c r="BN7" i="1"/>
  <c r="BM7" i="1"/>
  <c r="BL7" i="1"/>
  <c r="BK7" i="1"/>
  <c r="BJ7" i="1"/>
  <c r="BI7" i="1"/>
  <c r="BR115" i="1"/>
  <c r="BR117" i="1"/>
  <c r="BR119" i="1"/>
  <c r="BR121" i="1"/>
  <c r="BR123" i="1"/>
  <c r="BM128" i="1"/>
  <c r="BM129" i="1"/>
  <c r="BQ129" i="1"/>
  <c r="BO130" i="1"/>
  <c r="DM8" i="1"/>
  <c r="DM10" i="1"/>
  <c r="DM12" i="1"/>
  <c r="DM14" i="1"/>
  <c r="DM16" i="1"/>
  <c r="DM18" i="1"/>
  <c r="DM20" i="1"/>
  <c r="DM22" i="1"/>
  <c r="DM24" i="1"/>
  <c r="DM26" i="1"/>
  <c r="DM28" i="1"/>
  <c r="DM30" i="1"/>
  <c r="DM32" i="1"/>
  <c r="DM34" i="1"/>
  <c r="DM36" i="1"/>
  <c r="DM38" i="1"/>
  <c r="DM40" i="1"/>
  <c r="DM42" i="1"/>
  <c r="DM44" i="1"/>
  <c r="DM46" i="1"/>
  <c r="DM48" i="1"/>
  <c r="DM50" i="1"/>
  <c r="DM52" i="1"/>
  <c r="DM54" i="1"/>
  <c r="DM56" i="1"/>
  <c r="DM58" i="1"/>
  <c r="DM59" i="1"/>
  <c r="DM61" i="1"/>
  <c r="DM63" i="1"/>
  <c r="DM65" i="1"/>
  <c r="DM67" i="1"/>
  <c r="DM68" i="1"/>
  <c r="DM69" i="1"/>
  <c r="DM73" i="1"/>
  <c r="DM75" i="1"/>
  <c r="DM77" i="1"/>
  <c r="DM79" i="1"/>
  <c r="DM81" i="1"/>
  <c r="DM83" i="1"/>
  <c r="DM85" i="1"/>
  <c r="DM87" i="1"/>
  <c r="DM89" i="1"/>
  <c r="DM91" i="1"/>
  <c r="DM123" i="1"/>
  <c r="DM121" i="1"/>
  <c r="DM119" i="1"/>
  <c r="DM117" i="1"/>
  <c r="DM115" i="1"/>
  <c r="DM113" i="1"/>
  <c r="DM111" i="1"/>
  <c r="DM109" i="1"/>
  <c r="DM107" i="1"/>
  <c r="DM105" i="1"/>
  <c r="DM103" i="1"/>
  <c r="DM101" i="1"/>
  <c r="DM99" i="1"/>
  <c r="DM97" i="1"/>
  <c r="DM93" i="1"/>
  <c r="DM71" i="1"/>
  <c r="DM7" i="1"/>
  <c r="DM9" i="1"/>
  <c r="DM11" i="1"/>
  <c r="DM13" i="1"/>
  <c r="DM15" i="1"/>
  <c r="DM17" i="1"/>
  <c r="DM19" i="1"/>
  <c r="DM21" i="1"/>
  <c r="DM23" i="1"/>
  <c r="DM25" i="1"/>
  <c r="DM27" i="1"/>
  <c r="DM29" i="1"/>
  <c r="DM31" i="1"/>
  <c r="DM33" i="1"/>
  <c r="DM35" i="1"/>
  <c r="DM37" i="1"/>
  <c r="DM39" i="1"/>
  <c r="DM41" i="1"/>
  <c r="DM43" i="1"/>
  <c r="DM45" i="1"/>
  <c r="DM47" i="1"/>
  <c r="DM49" i="1"/>
  <c r="DM51" i="1"/>
  <c r="DM53" i="1"/>
  <c r="DM55" i="1"/>
  <c r="DM57" i="1"/>
  <c r="DM60" i="1"/>
  <c r="DM62" i="1"/>
  <c r="DM64" i="1"/>
  <c r="DM66" i="1"/>
  <c r="DM70" i="1"/>
  <c r="DM72" i="1"/>
  <c r="DM74" i="1"/>
  <c r="DM76" i="1"/>
  <c r="DM78" i="1"/>
  <c r="DM80" i="1"/>
  <c r="DM82" i="1"/>
  <c r="DM84" i="1"/>
  <c r="DM86" i="1"/>
  <c r="DM88" i="1"/>
  <c r="DM90" i="1"/>
  <c r="DM92" i="1"/>
  <c r="DM94" i="1"/>
  <c r="DM96" i="1"/>
  <c r="DM98" i="1"/>
  <c r="DM100" i="1"/>
  <c r="DM102" i="1"/>
  <c r="DM104" i="1"/>
  <c r="DM106" i="1"/>
  <c r="DM108" i="1"/>
  <c r="DM110" i="1"/>
  <c r="DM112" i="1"/>
  <c r="DM114" i="1"/>
  <c r="DM116" i="1"/>
  <c r="DM118" i="1"/>
  <c r="DM120" i="1"/>
  <c r="DM122" i="1"/>
  <c r="BI130" i="1"/>
  <c r="BI129" i="1"/>
  <c r="BI128" i="1"/>
  <c r="BI127" i="1"/>
  <c r="BI126" i="1"/>
  <c r="BI125" i="1"/>
  <c r="BL130" i="1"/>
  <c r="BL129" i="1"/>
  <c r="BL128" i="1"/>
  <c r="BL127" i="1"/>
  <c r="BL126" i="1"/>
  <c r="BL125" i="1"/>
  <c r="BR130" i="1"/>
  <c r="BR129" i="1"/>
  <c r="BR128" i="1"/>
  <c r="BR127" i="1"/>
  <c r="BR126" i="1"/>
  <c r="BR125" i="1"/>
  <c r="BR124" i="1"/>
  <c r="CV130" i="1"/>
  <c r="CV129" i="1"/>
  <c r="CV128" i="1"/>
  <c r="CV127" i="1"/>
  <c r="CV126" i="1"/>
  <c r="CV125" i="1"/>
  <c r="CV124" i="1"/>
  <c r="BN130" i="1"/>
  <c r="BN129" i="1"/>
  <c r="BN128" i="1"/>
  <c r="BN127" i="1"/>
  <c r="BN126" i="1"/>
  <c r="BN125" i="1"/>
  <c r="BP130" i="1"/>
  <c r="BP129" i="1"/>
  <c r="BP128" i="1"/>
  <c r="BP127" i="1"/>
  <c r="BP126" i="1"/>
  <c r="BP125" i="1"/>
  <c r="BP124" i="1"/>
  <c r="BT131" i="1"/>
  <c r="BV130" i="1"/>
  <c r="BV129" i="1"/>
  <c r="BV128" i="1"/>
  <c r="BV127" i="1"/>
  <c r="BV126" i="1"/>
  <c r="BV125" i="1"/>
  <c r="BV124" i="1"/>
  <c r="BX130" i="1"/>
  <c r="BX129" i="1"/>
  <c r="BX128" i="1"/>
  <c r="BX127" i="1"/>
  <c r="BX126" i="1"/>
  <c r="BX125" i="1"/>
  <c r="BX124" i="1"/>
  <c r="CB130" i="1"/>
  <c r="CB129" i="1"/>
  <c r="CB128" i="1"/>
  <c r="CB127" i="1"/>
  <c r="CB126" i="1"/>
  <c r="CB125" i="1"/>
  <c r="CB124" i="1"/>
  <c r="CF130" i="1"/>
  <c r="CF129" i="1"/>
  <c r="CF128" i="1"/>
  <c r="CF127" i="1"/>
  <c r="CJ130" i="1"/>
  <c r="CJ129" i="1"/>
  <c r="CJ128" i="1"/>
  <c r="CJ127" i="1"/>
  <c r="CL131" i="1"/>
  <c r="CZ130" i="1"/>
  <c r="CZ129" i="1"/>
  <c r="DB131" i="1"/>
  <c r="DD130" i="1"/>
  <c r="DF131" i="1"/>
  <c r="DJ131" i="1"/>
  <c r="DJ129" i="1"/>
  <c r="DJ128" i="1"/>
  <c r="DJ127" i="1"/>
  <c r="DJ126" i="1"/>
  <c r="DJ125" i="1"/>
  <c r="DJ124" i="1"/>
  <c r="DL130" i="1"/>
  <c r="DM95" i="1"/>
  <c r="BJ124" i="1"/>
  <c r="BJ125" i="1"/>
  <c r="BJ126" i="1"/>
  <c r="BJ127" i="1"/>
  <c r="CE127" i="1"/>
  <c r="CG127" i="1"/>
  <c r="CI127" i="1"/>
  <c r="CK127" i="1"/>
  <c r="BJ128" i="1"/>
  <c r="CE128" i="1"/>
  <c r="CG128" i="1"/>
  <c r="CI128" i="1"/>
  <c r="CK128" i="1"/>
  <c r="CM128" i="1"/>
  <c r="CQ128" i="1"/>
  <c r="BJ129" i="1"/>
  <c r="CE129" i="1"/>
  <c r="CG129" i="1"/>
  <c r="CI129" i="1"/>
  <c r="CK129" i="1"/>
  <c r="CM129" i="1"/>
  <c r="CQ129" i="1"/>
  <c r="CY129" i="1"/>
  <c r="DA129" i="1"/>
  <c r="BJ130" i="1"/>
  <c r="CE130" i="1"/>
  <c r="CG130" i="1"/>
  <c r="CI130" i="1"/>
  <c r="CK130" i="1"/>
  <c r="CM130" i="1"/>
  <c r="CQ130" i="1"/>
  <c r="CY130" i="1"/>
  <c r="DA130" i="1"/>
  <c r="DC130" i="1"/>
  <c r="DE130" i="1"/>
  <c r="DG130" i="1"/>
  <c r="DM126" i="1"/>
  <c r="DM124" i="1"/>
  <c r="DM125" i="1"/>
  <c r="DM131" i="1"/>
  <c r="DM129" i="1"/>
  <c r="DM127" i="1"/>
  <c r="DM130" i="1"/>
  <c r="DM128" i="1"/>
</calcChain>
</file>

<file path=xl/sharedStrings.xml><?xml version="1.0" encoding="utf-8"?>
<sst xmlns="http://schemas.openxmlformats.org/spreadsheetml/2006/main" count="3181" uniqueCount="926">
  <si>
    <t>Índice de 
envejecimiento, Total</t>
  </si>
  <si>
    <t>% Población de 25 años y más con grados aprobados en nivel superior, Total</t>
  </si>
  <si>
    <t>Indicadores de salud, Consultas por médico</t>
  </si>
  <si>
    <t>Indicadores de salud, Consultas por unidad médica</t>
  </si>
  <si>
    <t>Valor agregado censal bruto por persona ocupada (miles de pesos) a/</t>
  </si>
  <si>
    <t>% Act manufactureras, Total de activos fijos (miles de pesos)</t>
  </si>
  <si>
    <t>Act manufactureras, Producción bruta total por persona ocupada (miles de pesos) a/</t>
  </si>
  <si>
    <t>Actividades comerciales, Producción bruta total por persona ocupada (miles de pesos) a/</t>
  </si>
  <si>
    <t>Población 12 años y mas económicamente activa según Condición de actividad y Condición de ocupación Población ocupada entre PEA</t>
  </si>
  <si>
    <t>Producción anual obtenida entre Superficie cosechada</t>
  </si>
  <si>
    <t>% Forestal, Superficie reforestada (Hectárea)</t>
  </si>
  <si>
    <t>Electricidad, Usuarios del servicio eléctrico, Industrial (Usuario) entre Población, Total</t>
  </si>
  <si>
    <t>Electricidad, Usuarios del servicio eléctrico, Residencial (Usuario) entre Población, Total</t>
  </si>
  <si>
    <t>Electricidad, Valor de las ventas a/,  (Miles de pesos) entre Electricidad, Usuarios del servicio eléctrico,  (Usuario)</t>
  </si>
  <si>
    <t>Servicios, Unidades de comercio y abasto,   entre Población, Total</t>
  </si>
  <si>
    <t>Finanzas Públicas, Ingresos municipales, (Pesos)</t>
  </si>
  <si>
    <t>Producto Interno Bruto (PIB), PIB (Base 2003=100) (Millones de pesos)</t>
  </si>
  <si>
    <t>Salarios Mínimos f/, Área geográfica "A" o "C" (Pesos diarios)</t>
  </si>
  <si>
    <t>Indicadores, Geográficos, Densidad de población,  (Hab/km2)</t>
  </si>
  <si>
    <t>Indicadores, Infraestructura, Kilómetros de caminos por cada mil habitantes,  (Km/habitante)</t>
  </si>
  <si>
    <t>Indicadores, Infraestructura, Consumo de energía eléctrica per cápita,  (Mw/hora/habitante)</t>
  </si>
  <si>
    <t>Indicadores, Sociodemográficos, Población económicamente activa de 12 años y más (Por ciento)</t>
  </si>
  <si>
    <t>Indicadores, Sociodemográficos, Tasa bruta de mortalidad (Por mil)</t>
  </si>
  <si>
    <t>Indicadores, Sociodemográficos, Tasa de mortalidad infantil (Por mil)</t>
  </si>
  <si>
    <t>Indicadores, Salud, Habitantes por unidad médica (Habitante por unidad)</t>
  </si>
  <si>
    <t>Indicadores, Salud, Habitantes por médico (Habitante por médico)</t>
  </si>
  <si>
    <t>Indicadores, Educación, Total, Alumnos por maestro (Alumno/maestro)</t>
  </si>
  <si>
    <t>Indicadores, Educación, Educación media básica, Alumnos por escuela (Alumno/escuela)</t>
  </si>
  <si>
    <t>Indicadores, Económicos, Finanzas, Inversión pública per cápita (Pesos/habitante)</t>
  </si>
  <si>
    <t>Indicadores, Económicos, Finanzas, Deuda pública municipal per cápita (Pesos/habitante)</t>
  </si>
  <si>
    <t>Producto Interno Bruto (PIB), PIB (Base 2003=100) entre Población, Total</t>
  </si>
  <si>
    <t>Viviendas particulares que disponen de energía eléctrica b/ entre Total de viviendas particulares</t>
  </si>
  <si>
    <t>Viviendas particulares que disponen de agua de la red pública en el ámbito de la vivienda c/ entre Total de viviendas particulares</t>
  </si>
  <si>
    <t>Viviendas particulares que disponen de drenaje d/ entre Total de viviendas particulares</t>
  </si>
  <si>
    <t>Tasa de crecimiento del Producto Interno Bruto 2011-2010</t>
  </si>
  <si>
    <t>Tasa bruta de mortalidad infantil 2/ (2011)</t>
  </si>
  <si>
    <t>Tasa de crecimiento Ingresos municipales recaudados</t>
  </si>
  <si>
    <t>Tasa de crecimiento Egresos municipales ejercidos</t>
  </si>
  <si>
    <t>INGRESO PROMEDIO</t>
  </si>
  <si>
    <t>indice_marginacion_0_100</t>
  </si>
  <si>
    <t>grado_escolar</t>
  </si>
  <si>
    <t>Agricultura, ganaderia, aprovechamiento forestal, pesca y caza.</t>
  </si>
  <si>
    <t>Industria</t>
  </si>
  <si>
    <t xml:space="preserve">Servicios
</t>
  </si>
  <si>
    <t xml:space="preserve">Servicios de intermediación financiera medidos indirectamente
</t>
  </si>
  <si>
    <t>Impuestos a los  productos netos</t>
  </si>
  <si>
    <t>Actividades mineras, Producción bruta total por persona ocupada (miles de pesos) a/</t>
  </si>
  <si>
    <t>Conflictos individuales de trabajo entre población ocupada</t>
  </si>
  <si>
    <t>% Defunciones maternas</t>
  </si>
  <si>
    <t>Reforestación (Arboles) entre superficie reforestada</t>
  </si>
  <si>
    <t>Indicadores, Infraestructura, Kilómetros de caminos por cada km2 de superficie,  (Km/km2)</t>
  </si>
  <si>
    <t>Indicadores, Sociodemográficos, Población menor de un año (Por ciento)</t>
  </si>
  <si>
    <t>Indicadores, Sociodemográficos, Tasa bruta de natalidad   (Por mil)</t>
  </si>
  <si>
    <t>Indicadores, Salud, Habitantes por cama censable (Habitante por cama)</t>
  </si>
  <si>
    <t xml:space="preserve">TASA DE CRECIMIENTO INVERSIÓN PÚBLICA EJERCIDA POR MUNICIPIO  SEGÚN SECTOR  TOTAL (2011)  (Pesos) </t>
  </si>
  <si>
    <t>Tasa de crecimiento Transferencias</t>
  </si>
  <si>
    <t>PROMEDIO</t>
  </si>
  <si>
    <t>15 116</t>
  </si>
  <si>
    <t>Zacazonapan</t>
  </si>
  <si>
    <t>Sultepec</t>
  </si>
  <si>
    <t>(Millones de pesos)</t>
  </si>
  <si>
    <t>(Hab/km2)</t>
  </si>
  <si>
    <t>(Km/habitante)</t>
  </si>
  <si>
    <t>(Km/km2)</t>
  </si>
  <si>
    <t>(Mw/hora/habitante)</t>
  </si>
  <si>
    <t>(Por ciento)</t>
  </si>
  <si>
    <t>(Por mil)</t>
  </si>
  <si>
    <t>(Habitante por unidad)</t>
  </si>
  <si>
    <t>(Habitante por médico)</t>
  </si>
  <si>
    <t>(Habitante por cama)</t>
  </si>
  <si>
    <t>(Alumno/maestro)</t>
  </si>
  <si>
    <t>(Alumno/escuela)</t>
  </si>
  <si>
    <t>(Pesos/habitante)</t>
  </si>
  <si>
    <t>15</t>
  </si>
  <si>
    <t>México</t>
  </si>
  <si>
    <t>15 001</t>
  </si>
  <si>
    <t>Acambay</t>
  </si>
  <si>
    <t>Tlalnepantla de Baz</t>
  </si>
  <si>
    <t>15 002</t>
  </si>
  <si>
    <t>Acolman</t>
  </si>
  <si>
    <t>Naucalpan de Juárez</t>
  </si>
  <si>
    <t>15 003</t>
  </si>
  <si>
    <t>Aculco</t>
  </si>
  <si>
    <t>Cuautitlán Izcalli</t>
  </si>
  <si>
    <t>15 004</t>
  </si>
  <si>
    <t>Almoloya de Alquisiras</t>
  </si>
  <si>
    <t>Toluca</t>
  </si>
  <si>
    <t>15 005</t>
  </si>
  <si>
    <t>Almoloya de Juárez</t>
  </si>
  <si>
    <t>Tultitlán</t>
  </si>
  <si>
    <t>15 006</t>
  </si>
  <si>
    <t>Almoloya del Río</t>
  </si>
  <si>
    <t>Ecatepec de Morelos</t>
  </si>
  <si>
    <t>15 007</t>
  </si>
  <si>
    <t>Amanalco</t>
  </si>
  <si>
    <t>Lerma</t>
  </si>
  <si>
    <t>15 008</t>
  </si>
  <si>
    <t>Amatepec</t>
  </si>
  <si>
    <t>Huixquilucan</t>
  </si>
  <si>
    <t>15 009</t>
  </si>
  <si>
    <t>Amecameca</t>
  </si>
  <si>
    <t>Rayón</t>
  </si>
  <si>
    <t>15 010</t>
  </si>
  <si>
    <t>Apaxco</t>
  </si>
  <si>
    <t>Cuautitlán</t>
  </si>
  <si>
    <t>15 011</t>
  </si>
  <si>
    <t>Atenco</t>
  </si>
  <si>
    <t>Atizapán de Zaragoza</t>
  </si>
  <si>
    <t>15 012</t>
  </si>
  <si>
    <t>Atizapán</t>
  </si>
  <si>
    <t>Ocoyoacac</t>
  </si>
  <si>
    <t>15 013</t>
  </si>
  <si>
    <t>15 014</t>
  </si>
  <si>
    <t>Atlacomulco</t>
  </si>
  <si>
    <t>Coacalco de Berriozábal</t>
  </si>
  <si>
    <t>15 015</t>
  </si>
  <si>
    <t>Atlautla</t>
  </si>
  <si>
    <t>Metepec</t>
  </si>
  <si>
    <t>15 016</t>
  </si>
  <si>
    <t>Axapusco</t>
  </si>
  <si>
    <t>Nezahualcóyotl</t>
  </si>
  <si>
    <t>15 017</t>
  </si>
  <si>
    <t>Ayapango</t>
  </si>
  <si>
    <t>Jaltenco</t>
  </si>
  <si>
    <t>15 018</t>
  </si>
  <si>
    <t>Calimaya</t>
  </si>
  <si>
    <t>Papalotla</t>
  </si>
  <si>
    <t>15 019</t>
  </si>
  <si>
    <t>Capulhuac</t>
  </si>
  <si>
    <t>15 020</t>
  </si>
  <si>
    <t>Jocotitlán</t>
  </si>
  <si>
    <t>15 021</t>
  </si>
  <si>
    <t>Coatepec Harinas</t>
  </si>
  <si>
    <t>Tianguistenco</t>
  </si>
  <si>
    <t>15 022</t>
  </si>
  <si>
    <t>Cocotitlán</t>
  </si>
  <si>
    <t>San Mateo Atenco</t>
  </si>
  <si>
    <t>15 023</t>
  </si>
  <si>
    <t>Coyotepec</t>
  </si>
  <si>
    <t>San Antonio la Isla</t>
  </si>
  <si>
    <t>15 024</t>
  </si>
  <si>
    <t>Valle de Bravo</t>
  </si>
  <si>
    <t>15 025</t>
  </si>
  <si>
    <t>Chalco</t>
  </si>
  <si>
    <t>15 026</t>
  </si>
  <si>
    <t>Chapa de Mota</t>
  </si>
  <si>
    <t>Tultepec</t>
  </si>
  <si>
    <t>15 027</t>
  </si>
  <si>
    <t>Chapultepec</t>
  </si>
  <si>
    <t>La Paz</t>
  </si>
  <si>
    <t>15 028</t>
  </si>
  <si>
    <t>Chiautla</t>
  </si>
  <si>
    <t>Mexicaltzingo</t>
  </si>
  <si>
    <t>15 029</t>
  </si>
  <si>
    <t>Chicoloapan</t>
  </si>
  <si>
    <t>15 030</t>
  </si>
  <si>
    <t>Chiconcuac</t>
  </si>
  <si>
    <t>15 031</t>
  </si>
  <si>
    <t>Chimalhuacán</t>
  </si>
  <si>
    <t>Tepotzotlán</t>
  </si>
  <si>
    <t>15 032</t>
  </si>
  <si>
    <t>Donato Guerra</t>
  </si>
  <si>
    <t>15 033</t>
  </si>
  <si>
    <t>15 034</t>
  </si>
  <si>
    <t>Ecatzingo</t>
  </si>
  <si>
    <t>Tonanitla</t>
  </si>
  <si>
    <t>15 035</t>
  </si>
  <si>
    <t>Huehuetoca</t>
  </si>
  <si>
    <t>Polotitlán</t>
  </si>
  <si>
    <t>15 036</t>
  </si>
  <si>
    <t>Hueypoxtla</t>
  </si>
  <si>
    <t>15 037</t>
  </si>
  <si>
    <t>15 038</t>
  </si>
  <si>
    <t>Isidro Fabela</t>
  </si>
  <si>
    <t>Ixtapaluca</t>
  </si>
  <si>
    <t>15 039</t>
  </si>
  <si>
    <t>Soyaniquilpan de Juárez</t>
  </si>
  <si>
    <t>15 040</t>
  </si>
  <si>
    <t>Ixtapan de la Sal</t>
  </si>
  <si>
    <t>San Martín de las Pirámides</t>
  </si>
  <si>
    <t>15 041</t>
  </si>
  <si>
    <t>Ixtapan del Oro</t>
  </si>
  <si>
    <t>Texcoco</t>
  </si>
  <si>
    <t>15 042</t>
  </si>
  <si>
    <t>Ixtlahuaca</t>
  </si>
  <si>
    <t>Tonatico</t>
  </si>
  <si>
    <t>15 043</t>
  </si>
  <si>
    <t>Xalatlaco</t>
  </si>
  <si>
    <t>15 044</t>
  </si>
  <si>
    <t>15 045</t>
  </si>
  <si>
    <t>Jilotepec</t>
  </si>
  <si>
    <t>Teoloyucan</t>
  </si>
  <si>
    <t>15 046</t>
  </si>
  <si>
    <t>Jilotzingo</t>
  </si>
  <si>
    <t>15 047</t>
  </si>
  <si>
    <t>Jiquipilco</t>
  </si>
  <si>
    <t>Tlalmanalco</t>
  </si>
  <si>
    <t>15 048</t>
  </si>
  <si>
    <t>15 049</t>
  </si>
  <si>
    <t>Joquicingo</t>
  </si>
  <si>
    <t>15 050</t>
  </si>
  <si>
    <t>Juchitepec</t>
  </si>
  <si>
    <t>15 051</t>
  </si>
  <si>
    <t>15 052</t>
  </si>
  <si>
    <t>Malinalco</t>
  </si>
  <si>
    <t>15 053</t>
  </si>
  <si>
    <t>Melchor Ocampo</t>
  </si>
  <si>
    <t>Tecámac</t>
  </si>
  <si>
    <t>15 054</t>
  </si>
  <si>
    <t>Teotihuacán</t>
  </si>
  <si>
    <t>15 055</t>
  </si>
  <si>
    <t>15 056</t>
  </si>
  <si>
    <t>Morelos</t>
  </si>
  <si>
    <t>Zinacantepec</t>
  </si>
  <si>
    <t>15 057</t>
  </si>
  <si>
    <t>15 058</t>
  </si>
  <si>
    <t>Tepetlaoxtoc</t>
  </si>
  <si>
    <t>15 059</t>
  </si>
  <si>
    <t>Nextlalpan</t>
  </si>
  <si>
    <t>15 060</t>
  </si>
  <si>
    <t>Nicolás Romero</t>
  </si>
  <si>
    <t>Nopaltepec</t>
  </si>
  <si>
    <t>15 061</t>
  </si>
  <si>
    <t>Tenango del Aire</t>
  </si>
  <si>
    <t>15 062</t>
  </si>
  <si>
    <t>15 063</t>
  </si>
  <si>
    <t>Ocuilan</t>
  </si>
  <si>
    <t>Valle de Chalco Solidaridad</t>
  </si>
  <si>
    <t>15 064</t>
  </si>
  <si>
    <t>El Oro</t>
  </si>
  <si>
    <t>Xonacatlán</t>
  </si>
  <si>
    <t>15 065</t>
  </si>
  <si>
    <t>Otumba</t>
  </si>
  <si>
    <t>Temamatla</t>
  </si>
  <si>
    <t>15 066</t>
  </si>
  <si>
    <t>Otzoloapan</t>
  </si>
  <si>
    <t>Tezoyuca</t>
  </si>
  <si>
    <t>15 067</t>
  </si>
  <si>
    <t>Otzolotepec</t>
  </si>
  <si>
    <t>Texcalyacac</t>
  </si>
  <si>
    <t>15 068</t>
  </si>
  <si>
    <t>Ozumba</t>
  </si>
  <si>
    <t>Tenancingo</t>
  </si>
  <si>
    <t>15 069</t>
  </si>
  <si>
    <t>15 070</t>
  </si>
  <si>
    <t>San Simón de Guerrero</t>
  </si>
  <si>
    <t>15 071</t>
  </si>
  <si>
    <t>Tequixquiac</t>
  </si>
  <si>
    <t>15 072</t>
  </si>
  <si>
    <t>15 073</t>
  </si>
  <si>
    <t>Tenango del Valle</t>
  </si>
  <si>
    <t>15 074</t>
  </si>
  <si>
    <t>San Felipe del Progreso</t>
  </si>
  <si>
    <t>15 075</t>
  </si>
  <si>
    <t>15 076</t>
  </si>
  <si>
    <t>Villa Guerrero</t>
  </si>
  <si>
    <t>15 077</t>
  </si>
  <si>
    <t>15 078</t>
  </si>
  <si>
    <t>Santo Tomás</t>
  </si>
  <si>
    <t>15 079</t>
  </si>
  <si>
    <t>15 080</t>
  </si>
  <si>
    <t>15 081</t>
  </si>
  <si>
    <t>15 082</t>
  </si>
  <si>
    <t>Tejupilco</t>
  </si>
  <si>
    <t>15 083</t>
  </si>
  <si>
    <t>Tepetlixpa</t>
  </si>
  <si>
    <t>15 084</t>
  </si>
  <si>
    <t>Temascalapa</t>
  </si>
  <si>
    <t>15 085</t>
  </si>
  <si>
    <t>Temascalcingo</t>
  </si>
  <si>
    <t>15 086</t>
  </si>
  <si>
    <t>Temascaltepec</t>
  </si>
  <si>
    <t>15 087</t>
  </si>
  <si>
    <t>Temoaya</t>
  </si>
  <si>
    <t>15 088</t>
  </si>
  <si>
    <t>15 089</t>
  </si>
  <si>
    <t>15 090</t>
  </si>
  <si>
    <t>Zumpango</t>
  </si>
  <si>
    <t>15 091</t>
  </si>
  <si>
    <t>15 092</t>
  </si>
  <si>
    <t>15 093</t>
  </si>
  <si>
    <t>15 094</t>
  </si>
  <si>
    <t>Timilpan</t>
  </si>
  <si>
    <t>15 095</t>
  </si>
  <si>
    <t>15 096</t>
  </si>
  <si>
    <t>Texcaltitlán</t>
  </si>
  <si>
    <t>15 097</t>
  </si>
  <si>
    <t>15 098</t>
  </si>
  <si>
    <t>15 099</t>
  </si>
  <si>
    <t>15 100</t>
  </si>
  <si>
    <t>15 101</t>
  </si>
  <si>
    <t>15 102</t>
  </si>
  <si>
    <t>15 103</t>
  </si>
  <si>
    <t>Zumpahuacán</t>
  </si>
  <si>
    <t>15 104</t>
  </si>
  <si>
    <t>15 105</t>
  </si>
  <si>
    <t>Tlatlaya</t>
  </si>
  <si>
    <t>15 106</t>
  </si>
  <si>
    <t>15 107</t>
  </si>
  <si>
    <t>15 108</t>
  </si>
  <si>
    <t>15 109</t>
  </si>
  <si>
    <t>15 110</t>
  </si>
  <si>
    <t>Villa del Carbón</t>
  </si>
  <si>
    <t>15 111</t>
  </si>
  <si>
    <t>Villa de Allende</t>
  </si>
  <si>
    <t>15 112</t>
  </si>
  <si>
    <t>15 113</t>
  </si>
  <si>
    <t>15 114</t>
  </si>
  <si>
    <t>Villa Victoria</t>
  </si>
  <si>
    <t>15 115</t>
  </si>
  <si>
    <t>15 117</t>
  </si>
  <si>
    <t>Zacualpan</t>
  </si>
  <si>
    <t>Luvianos</t>
  </si>
  <si>
    <t>15 118</t>
  </si>
  <si>
    <t>15 119</t>
  </si>
  <si>
    <t>15 120</t>
  </si>
  <si>
    <t>15 121</t>
  </si>
  <si>
    <t>15 122</t>
  </si>
  <si>
    <t>15 123</t>
  </si>
  <si>
    <t>15 124</t>
  </si>
  <si>
    <t>San José del Rincón</t>
  </si>
  <si>
    <t>15 125</t>
  </si>
  <si>
    <t xml:space="preserve">MAXIMO </t>
  </si>
  <si>
    <t>MINIMO</t>
  </si>
  <si>
    <t>Matriz de correlaciones</t>
  </si>
  <si>
    <t>VAR00001</t>
  </si>
  <si>
    <t>VAR00002</t>
  </si>
  <si>
    <t>VAR00003</t>
  </si>
  <si>
    <t>VAR00004</t>
  </si>
  <si>
    <t>VAR00005</t>
  </si>
  <si>
    <t>VAR00007</t>
  </si>
  <si>
    <t>VAR00008</t>
  </si>
  <si>
    <t>VAR00009</t>
  </si>
  <si>
    <t>VAR00010</t>
  </si>
  <si>
    <t>VAR00011</t>
  </si>
  <si>
    <t>VAR00012</t>
  </si>
  <si>
    <t>VAR00013</t>
  </si>
  <si>
    <t>VAR00014</t>
  </si>
  <si>
    <t>VAR00015</t>
  </si>
  <si>
    <t>VAR00016</t>
  </si>
  <si>
    <t>VAR00017</t>
  </si>
  <si>
    <t>VAR00018</t>
  </si>
  <si>
    <t>VAR00019</t>
  </si>
  <si>
    <t>VAR00020</t>
  </si>
  <si>
    <t>VAR00021</t>
  </si>
  <si>
    <t>VAR00022</t>
  </si>
  <si>
    <t>VAR00023</t>
  </si>
  <si>
    <t>VAR00024</t>
  </si>
  <si>
    <t>VAR00025</t>
  </si>
  <si>
    <t>VAR00026</t>
  </si>
  <si>
    <t>VAR00027</t>
  </si>
  <si>
    <t>VAR00028</t>
  </si>
  <si>
    <t>VAR00029</t>
  </si>
  <si>
    <t>VAR00030</t>
  </si>
  <si>
    <t>VAR00031</t>
  </si>
  <si>
    <t>VAR00032</t>
  </si>
  <si>
    <t>VAR00033</t>
  </si>
  <si>
    <t>VAR00034</t>
  </si>
  <si>
    <t>VAR00036</t>
  </si>
  <si>
    <t>VAR00037</t>
  </si>
  <si>
    <t>VAR00039</t>
  </si>
  <si>
    <t>VAR00040</t>
  </si>
  <si>
    <t>VAR00041</t>
  </si>
  <si>
    <t>VAR00042</t>
  </si>
  <si>
    <t>Correlación</t>
  </si>
  <si>
    <t>PIB por sector Agricultura, ganaderia, aprovechamiento forestal, pesca y caza  entre población ocupada</t>
  </si>
  <si>
    <t>PIB por sector Industria  entre población ocupada</t>
  </si>
  <si>
    <t xml:space="preserve">PIB por sector Servicios  entre población ocupada
</t>
  </si>
  <si>
    <t xml:space="preserve">Servicios de intermediación financiera medidos indirectamente entre población ocupada
</t>
  </si>
  <si>
    <t>Agricultura</t>
  </si>
  <si>
    <t>Servicios</t>
  </si>
  <si>
    <t>A</t>
  </si>
  <si>
    <t>I</t>
  </si>
  <si>
    <t>S</t>
  </si>
  <si>
    <t>IS</t>
  </si>
  <si>
    <t>T</t>
  </si>
  <si>
    <t>AS</t>
  </si>
  <si>
    <t>SECTOR</t>
  </si>
  <si>
    <t>MUNICIPIO</t>
  </si>
  <si>
    <t>INDICE ENVEJECIMIENTO</t>
  </si>
  <si>
    <t>POBLACIÓN 25 AÑOS NIVEL SUPERIOR</t>
  </si>
  <si>
    <t>INDICADORES DE SAL</t>
  </si>
  <si>
    <t>CONSULTA POR UNIDAD MÉDICA</t>
  </si>
  <si>
    <t>AGRICOLAS</t>
  </si>
  <si>
    <t>AGRICOLA Y SERVICIO</t>
  </si>
  <si>
    <t>INDUSTRIALES</t>
  </si>
  <si>
    <t>INDUSTRIALES Y SERVICIO</t>
  </si>
  <si>
    <t>SERVICIOS</t>
  </si>
  <si>
    <t>TURISTICOS</t>
  </si>
  <si>
    <t>Actividad económica</t>
  </si>
  <si>
    <t>Manufactura</t>
  </si>
  <si>
    <t>Comercio</t>
  </si>
  <si>
    <t>Manufactura y comercio</t>
  </si>
  <si>
    <t xml:space="preserve">Amecameca </t>
  </si>
  <si>
    <t xml:space="preserve">Atizapán de Zaragoza </t>
  </si>
  <si>
    <t xml:space="preserve">Coacalco de Berriozábal </t>
  </si>
  <si>
    <t>Cocotitlán</t>
  </si>
  <si>
    <t xml:space="preserve">Coyotepec </t>
  </si>
  <si>
    <t xml:space="preserve">Cuautitlán </t>
  </si>
  <si>
    <t xml:space="preserve">Cuautitlán Izcalli </t>
  </si>
  <si>
    <t xml:space="preserve">Chalco </t>
  </si>
  <si>
    <t xml:space="preserve">Chimalhuacán </t>
  </si>
  <si>
    <t xml:space="preserve">Ecatepec de Morelos </t>
  </si>
  <si>
    <t xml:space="preserve">Ecatzingo </t>
  </si>
  <si>
    <t xml:space="preserve">El Oro </t>
  </si>
  <si>
    <t xml:space="preserve">Ixtapan de la Sal </t>
  </si>
  <si>
    <t xml:space="preserve">Ixtlahuaca </t>
  </si>
  <si>
    <t xml:space="preserve">Jaltenco </t>
  </si>
  <si>
    <t>Jocotitlán</t>
  </si>
  <si>
    <t xml:space="preserve">Morelos </t>
  </si>
  <si>
    <t xml:space="preserve">Naucalpan de Juárez </t>
  </si>
  <si>
    <t xml:space="preserve">Nextlalpan </t>
  </si>
  <si>
    <t xml:space="preserve">Nezahualcóyotl </t>
  </si>
  <si>
    <t xml:space="preserve">Nicolás Romero </t>
  </si>
  <si>
    <t>Agricultura y manufactura</t>
  </si>
  <si>
    <t xml:space="preserve">Ocoyoacac </t>
  </si>
  <si>
    <t xml:space="preserve">Otzolotepec </t>
  </si>
  <si>
    <t>Tenancigo</t>
  </si>
  <si>
    <t>Texcaltitlán</t>
  </si>
  <si>
    <t xml:space="preserve">Tezoyuca </t>
  </si>
  <si>
    <t xml:space="preserve">Tlalnepantla de Baz </t>
  </si>
  <si>
    <t>Tultitlán</t>
  </si>
  <si>
    <t xml:space="preserve">Valle de Chalco Solidaridad </t>
  </si>
  <si>
    <t>Construcción</t>
  </si>
  <si>
    <t xml:space="preserve">Villa de Allende </t>
  </si>
  <si>
    <t xml:space="preserve">Villa del Carbón </t>
  </si>
  <si>
    <t xml:space="preserve">Villa Guerrero </t>
  </si>
  <si>
    <t>Zumpahuacán</t>
  </si>
  <si>
    <t xml:space="preserve">Zumpango </t>
  </si>
  <si>
    <t>Municipio</t>
  </si>
  <si>
    <t>Calificación</t>
  </si>
  <si>
    <t>AGRICULTURA</t>
  </si>
  <si>
    <t>COMERCIO</t>
  </si>
  <si>
    <t>MANUFACTURA</t>
  </si>
  <si>
    <t>COMERCIO Y OTROS</t>
  </si>
  <si>
    <t>AGRICULTURA Y MANUFACTURA</t>
  </si>
  <si>
    <t>MANUFACTURA Y COMERCIO</t>
  </si>
  <si>
    <t>OTROS SERVICIOS</t>
  </si>
  <si>
    <t>Otros</t>
  </si>
  <si>
    <t>Comercio y otros</t>
  </si>
  <si>
    <t>Manufactura y otros</t>
  </si>
  <si>
    <t>Minería y construcción</t>
  </si>
  <si>
    <t>Otros servicios</t>
  </si>
  <si>
    <t>Promedio agricultura</t>
  </si>
  <si>
    <t>Maximo</t>
  </si>
  <si>
    <t>Mínimo</t>
  </si>
  <si>
    <t>Promedio comercio</t>
  </si>
  <si>
    <t>Promedio manufactura</t>
  </si>
  <si>
    <t>Promedio manufactura y comercio</t>
  </si>
  <si>
    <t>Sector</t>
  </si>
  <si>
    <t>Promedios</t>
  </si>
  <si>
    <t>Promedio</t>
  </si>
  <si>
    <t>Fortalezas</t>
  </si>
  <si>
    <t>Comercio y otros servicios</t>
  </si>
  <si>
    <t>Manufactura con apoyos en turismo</t>
  </si>
  <si>
    <t>Comercio con apoyos en turismo</t>
  </si>
  <si>
    <t>Agricultura con apoyos en turismo</t>
  </si>
  <si>
    <t>Agricultura y Manufactura con apoyos en turismo</t>
  </si>
  <si>
    <t>Comercio y otros servicios con apoyos en turismo</t>
  </si>
  <si>
    <t>Minería con apoyos en turismo</t>
  </si>
  <si>
    <t>Minería</t>
  </si>
  <si>
    <t>Servicios inmobiliarios</t>
  </si>
  <si>
    <t>Servicios inmobiliarios con apoyos en turismo</t>
  </si>
  <si>
    <t>Agricultura ZM DF</t>
  </si>
  <si>
    <t>Agricultura ZM DF apoyo turismo</t>
  </si>
  <si>
    <t>Agricultura apoyo turismo</t>
  </si>
  <si>
    <t>Agricultura y manufactura apoyo turismo</t>
  </si>
  <si>
    <t>Agricultura y manufactura ZM Tol</t>
  </si>
  <si>
    <t>Comercio ZM DF</t>
  </si>
  <si>
    <t>Comercio ZM DF apoyo turismo</t>
  </si>
  <si>
    <t>Comercio ZM Tol</t>
  </si>
  <si>
    <t>Comercio apoyo turismo</t>
  </si>
  <si>
    <t>Comercio y otros ZM DF</t>
  </si>
  <si>
    <t>Comercio y otros ZM Tol apoyo turismo</t>
  </si>
  <si>
    <t>Comercio y otros apoyo turismo</t>
  </si>
  <si>
    <t>Manufactura y comercio ZM DF</t>
  </si>
  <si>
    <t>Manufactura y comercio ZM Toluca</t>
  </si>
  <si>
    <t>Promedio manufactura Valle de Toluca</t>
  </si>
  <si>
    <t>Promedio manufactura con apoyos turismo</t>
  </si>
  <si>
    <t>Promedio comercio Zona metropolitana DF</t>
  </si>
  <si>
    <t>Promedio comercio Valle de Toluca</t>
  </si>
  <si>
    <t>Promedio comercio con apoyo turismo</t>
  </si>
  <si>
    <t>Promedio comercio y otros servicios</t>
  </si>
  <si>
    <t>Promedio manufactura y comercio zona DF</t>
  </si>
  <si>
    <t>Promedio manufactura y comercio zona Valle de Toluca</t>
  </si>
  <si>
    <t>Promedio minería</t>
  </si>
  <si>
    <t>Apoyos en turismo (pueblos mágicos, según EdoMex)</t>
  </si>
  <si>
    <t>En cambio, comercio con turismo sí ayuda</t>
  </si>
  <si>
    <t>Agricultura, manufactura y minería con apoyos en turismo, no ayuda mucho porque el turismo lo ven como un accesorio</t>
  </si>
  <si>
    <t>Pueblos con encanto bicentenario</t>
  </si>
  <si>
    <t>En 2005, 22 municipios</t>
  </si>
  <si>
    <t>se agregaron Metepec, el Oro y Axapusco</t>
  </si>
  <si>
    <t>Ahora hay 25 y 3 pueblos mágicos: Valle de Bravo, Malinalco y Tepotzotlán</t>
  </si>
  <si>
    <t>San Martín Las Pirámides</t>
  </si>
  <si>
    <t>Zona Valle de Toluca</t>
  </si>
  <si>
    <t>Promedio manufactura y comercio zona DF apoyos turismo</t>
  </si>
  <si>
    <t>Promedio construcción</t>
  </si>
  <si>
    <t>Promedio minería con apoyo turismo</t>
  </si>
  <si>
    <t>Promedio servicios financieros ZM</t>
  </si>
  <si>
    <t>Promedio servicios transporte ZM</t>
  </si>
  <si>
    <t>Promedio medios masivos ZVT</t>
  </si>
  <si>
    <t>Promedio Servicios inmobiliarios</t>
  </si>
  <si>
    <t>Promedio Serivicios inmobiliarios con apoyos turismo</t>
  </si>
  <si>
    <t>Promedio agricultura ZM DF</t>
  </si>
  <si>
    <t>Promedio agricultura ZM DF apoyo turismo</t>
  </si>
  <si>
    <t>Promedio agricultura apoyos turismo</t>
  </si>
  <si>
    <t>Promedio agricultura y manufactura apoyos turismo</t>
  </si>
  <si>
    <t>Promedio agricultura y manufactura ZM VT</t>
  </si>
  <si>
    <t>Fortaleza</t>
  </si>
  <si>
    <t>Debilidad</t>
  </si>
  <si>
    <t>Menos de 3.5</t>
  </si>
  <si>
    <t>Más de 5.5</t>
  </si>
  <si>
    <t>Más de 6.5</t>
  </si>
  <si>
    <t>Menos de 1.5</t>
  </si>
  <si>
    <t>Promedio comercio y otros servicios ZVT apoyo turismo</t>
  </si>
  <si>
    <t>Promedio manufactura ZM DF con apoyos turismo</t>
  </si>
  <si>
    <t>Promedio comercio ZM DF apoyo turismo</t>
  </si>
  <si>
    <t>Promedio comercio y otros servicios ZM DF</t>
  </si>
  <si>
    <t>Menos de 5.0</t>
  </si>
  <si>
    <t>Menos de 1.6</t>
  </si>
  <si>
    <t>Más de 6.2</t>
  </si>
  <si>
    <t>Menos de 2.0</t>
  </si>
  <si>
    <t>Más de 6.4</t>
  </si>
  <si>
    <t>Más de 6.0</t>
  </si>
  <si>
    <t>Menos de  5.5</t>
  </si>
  <si>
    <t>Más de 6.8</t>
  </si>
  <si>
    <t>Más de 6.7</t>
  </si>
  <si>
    <t>PIB por sector Industrial entre población ocupada</t>
  </si>
  <si>
    <t>Menos de 1.1</t>
  </si>
  <si>
    <t xml:space="preserve">PIB por sector Servicios entre población ocupada
</t>
  </si>
  <si>
    <t>Menos de 1.15</t>
  </si>
  <si>
    <t>Más de 3.5</t>
  </si>
  <si>
    <t>Menos de 1.05</t>
  </si>
  <si>
    <t>Menos de 1.10</t>
  </si>
  <si>
    <t>Menos de 1.20</t>
  </si>
  <si>
    <t>Menos de 1.30</t>
  </si>
  <si>
    <t>Más de 6.00</t>
  </si>
  <si>
    <t>Menos de 1.35</t>
  </si>
  <si>
    <t>Más de 3.0</t>
  </si>
  <si>
    <t>Menos de 1.75</t>
  </si>
  <si>
    <t>Más de 2.6</t>
  </si>
  <si>
    <t>Menos de 1.4</t>
  </si>
  <si>
    <t>Más de 4.5</t>
  </si>
  <si>
    <t>Menos de 2.2</t>
  </si>
  <si>
    <t>Más de 4.2</t>
  </si>
  <si>
    <t>Menos de 1.9</t>
  </si>
  <si>
    <t>Menos de 2.5</t>
  </si>
  <si>
    <t>Más de 5.0</t>
  </si>
  <si>
    <t>Más de 2.4</t>
  </si>
  <si>
    <t>Más de 2.2</t>
  </si>
  <si>
    <t>Menos de 1.02</t>
  </si>
  <si>
    <t>Más de 2.0</t>
  </si>
  <si>
    <t>Menos de 1.7</t>
  </si>
  <si>
    <t>Más d e 5.0</t>
  </si>
  <si>
    <t>Menos de 3.0</t>
  </si>
  <si>
    <t>Menos de 4.5</t>
  </si>
  <si>
    <t>Menos de  6.0</t>
  </si>
  <si>
    <t>Menos de 2.3</t>
  </si>
  <si>
    <t>Menos de 1.2</t>
  </si>
  <si>
    <t>Más de 6.97</t>
  </si>
  <si>
    <t>Menos de  4.0</t>
  </si>
  <si>
    <t>Más de 6.6</t>
  </si>
  <si>
    <t>Más 6.0</t>
  </si>
  <si>
    <t>Más de 2.8</t>
  </si>
  <si>
    <t>Debilidades</t>
  </si>
  <si>
    <t>Escasa educación superior</t>
  </si>
  <si>
    <t>Zona</t>
  </si>
  <si>
    <t>Valle de Toluca</t>
  </si>
  <si>
    <t>Mejor índice de envejecimiento</t>
  </si>
  <si>
    <t>Manufactura zona Metropolitana DF</t>
  </si>
  <si>
    <t>Manufactura zona Metropolitana DF con apoyos en turismo</t>
  </si>
  <si>
    <t>Comercio Zona metropolitana DF</t>
  </si>
  <si>
    <t>Comercio zona Metropolitana DF con apoyos en turismo</t>
  </si>
  <si>
    <t>Comercio y otros servicios en zona metropolitana DF</t>
  </si>
  <si>
    <t>Comercio y otros servicios Valle de Toluca con apoyos en turismo</t>
  </si>
  <si>
    <t>Manufactura y comercio Zona Metropolitana DF con apoyos en turismo</t>
  </si>
  <si>
    <t>Servicios financieros zona metropolitana DF</t>
  </si>
  <si>
    <t>Transporte zona metropolitana DF</t>
  </si>
  <si>
    <t>Información medios masivos Valle de Toluca</t>
  </si>
  <si>
    <t>Agricultura zona metropolitana DF</t>
  </si>
  <si>
    <t>Agricultura zona metropolitana DF con apoyos en turismo</t>
  </si>
  <si>
    <t>Agricultura y Manufactura Valle de Toluca</t>
  </si>
  <si>
    <t>Manufactura y comercio Valle de Toluca</t>
  </si>
  <si>
    <t>Manufactura y comercio Zona Metropolitana DF</t>
  </si>
  <si>
    <t>Comercio Valle de Toluca</t>
  </si>
  <si>
    <t>Manufactura Valle de Toluca</t>
  </si>
  <si>
    <t>Comercial</t>
  </si>
  <si>
    <t>Bajo PIB en sector servicios</t>
  </si>
  <si>
    <t>Alto porcentaje de superficie reforestada</t>
  </si>
  <si>
    <t>Salarios bajos</t>
  </si>
  <si>
    <t>Bajo nivel de electrificación</t>
  </si>
  <si>
    <t>Escasos servicios de salud</t>
  </si>
  <si>
    <t>Baja infraestructura educativa</t>
  </si>
  <si>
    <t>Alto índice de mortalidad infantil</t>
  </si>
  <si>
    <t>Buena infraestructura de servicios médicos</t>
  </si>
  <si>
    <t>Pocos médicos con respecto a la población</t>
  </si>
  <si>
    <t>Buen nivel de Población Económicamente Activa</t>
  </si>
  <si>
    <t>Alta tasa de crecimiento de PIB</t>
  </si>
  <si>
    <t>Bajo PIB en sector industrial</t>
  </si>
  <si>
    <t>Poca infraestructura de servicios médicos</t>
  </si>
  <si>
    <t>Bajo índice de envejecimiento</t>
  </si>
  <si>
    <t>Poca actividad comercial</t>
  </si>
  <si>
    <t>Bajo porcentaje de superficie reforestada</t>
  </si>
  <si>
    <t>Bajo PIB</t>
  </si>
  <si>
    <t>Buena infraestructura carretera</t>
  </si>
  <si>
    <t>Poca población</t>
  </si>
  <si>
    <t>Promedio comercio y otros servicios Valle de Toluca apoyo turismo</t>
  </si>
  <si>
    <t>Promedio agricultura y manufactura Valle de Toluca</t>
  </si>
  <si>
    <t>Promedio medios masivos Valle de Toluca</t>
  </si>
  <si>
    <t>Baja electrificación</t>
  </si>
  <si>
    <t>Bajo PIB por servicios en municipios dedicados al comercio y al turismo</t>
  </si>
  <si>
    <t>Alta densidad de población, exepto municipios dedicados a la agricultura</t>
  </si>
  <si>
    <t>Alta población económicamente activa, con énfasis en municipios comerciales y manufactureros</t>
  </si>
  <si>
    <t>Turismo</t>
  </si>
  <si>
    <t>Poca infraestructura de servicios médicos, excepto en las zonas urbanas</t>
  </si>
  <si>
    <t>Buena infraestructura educativa, excepto municipio que también se dedica a la minería</t>
  </si>
  <si>
    <t>Zonas rurales</t>
  </si>
  <si>
    <t>Promedio manufactura ZM DF</t>
  </si>
  <si>
    <t>Promedio servicios financieros ZM DF</t>
  </si>
  <si>
    <t>Promedio servicios transporte ZM DF</t>
  </si>
  <si>
    <t>Baja electrificación en municipios agrícolas</t>
  </si>
  <si>
    <t>Promedio comercio y otros servicios con apoyo turismo</t>
  </si>
  <si>
    <t>Bajo PIB en sector servicios excepto los que prestan servicios inmobiliarios</t>
  </si>
  <si>
    <t>Bajo nivel educativo, excepto los comerciales y manufactureros</t>
  </si>
  <si>
    <t>Buena inversión pública</t>
  </si>
  <si>
    <t>Alta tasa de crecimiento PIB excepto agricultura y minería</t>
  </si>
  <si>
    <t>Bajo PIB excepto en manufactureros</t>
  </si>
  <si>
    <t>Zona metropolitana Distrito Federal</t>
  </si>
  <si>
    <t>Pilares</t>
  </si>
  <si>
    <t>Indicadores</t>
  </si>
  <si>
    <t>Instituciones</t>
  </si>
  <si>
    <t>Corrupción percibida a nivel país</t>
  </si>
  <si>
    <t>Corrupción percibida a nivel región</t>
  </si>
  <si>
    <t>Difusión y rendición de cuentas</t>
  </si>
  <si>
    <t>Estabilidad política</t>
  </si>
  <si>
    <t>Gobiernos eficientes</t>
  </si>
  <si>
    <t>Calidad regulatoria</t>
  </si>
  <si>
    <t>Estado de derecho (aplicación de justicia)</t>
  </si>
  <si>
    <t>Control de corrupción</t>
  </si>
  <si>
    <t>Facilidad para apertura de negocios</t>
  </si>
  <si>
    <t>Estabilidad macroeconómica</t>
  </si>
  <si>
    <t>Excedente o déficit gubernamental</t>
  </si>
  <si>
    <t>Ahorro Nacional</t>
  </si>
  <si>
    <t>Inflación</t>
  </si>
  <si>
    <t>Eficiencia tributaria</t>
  </si>
  <si>
    <t>Infraestructura</t>
  </si>
  <si>
    <t>Infraestructura carretera</t>
  </si>
  <si>
    <t>Infraestructura aeronáutica</t>
  </si>
  <si>
    <t>Salud</t>
  </si>
  <si>
    <t>Pérdidas por accidentes automovilísticos</t>
  </si>
  <si>
    <t>Esperanza de vida</t>
  </si>
  <si>
    <t>Mortalidad infantil</t>
  </si>
  <si>
    <t>Muertes por cáncer</t>
  </si>
  <si>
    <t>Muertes por infartos</t>
  </si>
  <si>
    <t>Suicidios</t>
  </si>
  <si>
    <t>Calidad de educación básica</t>
  </si>
  <si>
    <t>Resultados PISA</t>
  </si>
  <si>
    <t>Educación superior</t>
  </si>
  <si>
    <t>Población de 25 a 64 años con educación superior</t>
  </si>
  <si>
    <t>Años de educación</t>
  </si>
  <si>
    <t>Egresados</t>
  </si>
  <si>
    <t>Eficiencia del mercado laboral</t>
  </si>
  <si>
    <t>Población ocupada (expeto en actividades agrícolas)</t>
  </si>
  <si>
    <t>Duración desempleo</t>
  </si>
  <si>
    <t>Desempleo</t>
  </si>
  <si>
    <t>Productividad laboral</t>
  </si>
  <si>
    <t>Desempleo mujeres/hombres</t>
  </si>
  <si>
    <t>Empleo mujeres/hombres</t>
  </si>
  <si>
    <t>Mujeres desempleadas</t>
  </si>
  <si>
    <t>Tamaño de mercado</t>
  </si>
  <si>
    <t>Porcentaje del PIB en actividades primarias</t>
  </si>
  <si>
    <t>Tamaño de la población</t>
  </si>
  <si>
    <t>Infraestructura tecnológica</t>
  </si>
  <si>
    <t>Porcentaje de hogares con banda ancha</t>
  </si>
  <si>
    <t>Porcentaje de compras por internet</t>
  </si>
  <si>
    <t>Porcentaje de hogares con conexión internet</t>
  </si>
  <si>
    <t>Sofisticación de los negocios</t>
  </si>
  <si>
    <t>Empleabilidad en sectores sofisticados</t>
  </si>
  <si>
    <t>PIB en sectores sofisticados</t>
  </si>
  <si>
    <t>Capital de riesgo</t>
  </si>
  <si>
    <t>Innovación</t>
  </si>
  <si>
    <t>Aplicación de patentes</t>
  </si>
  <si>
    <t>Creatividad básica en empleados</t>
  </si>
  <si>
    <t>Trabajadores de conocimiento</t>
  </si>
  <si>
    <t>Gasto en investigación y desarrollo</t>
  </si>
  <si>
    <t>Recursos humanos en ciencia y tecnología</t>
  </si>
  <si>
    <t>Empleados en tecnología y sectores intensivos de conocimiento</t>
  </si>
  <si>
    <t>Inventores de alta tecnología</t>
  </si>
  <si>
    <t>Invenciones de tecnologías de información y comunicación</t>
  </si>
  <si>
    <t>Tipo</t>
  </si>
  <si>
    <t>Factores</t>
  </si>
  <si>
    <t>Porter (1991)</t>
  </si>
  <si>
    <t>Romo y Musik (2005)</t>
  </si>
  <si>
    <t>Peñaloza (2005)</t>
  </si>
  <si>
    <t>IMCO (2010)</t>
  </si>
  <si>
    <t>RCI (2013)</t>
  </si>
  <si>
    <t>Micro-económicos</t>
  </si>
  <si>
    <t>División del trabajo y especialización</t>
  </si>
  <si>
    <t>X</t>
  </si>
  <si>
    <t>Calidad en bienes y servicios regionales</t>
  </si>
  <si>
    <t>Condiciones de empresas existentes</t>
  </si>
  <si>
    <t>Desarrollo empresarial</t>
  </si>
  <si>
    <t>Meso-económicos</t>
  </si>
  <si>
    <t>Eficiencia mercado laboral</t>
  </si>
  <si>
    <t>Infraestructura territorial</t>
  </si>
  <si>
    <t>Infraetructura físico</t>
  </si>
  <si>
    <t>Entorno social</t>
  </si>
  <si>
    <t>Entorno ambiental</t>
  </si>
  <si>
    <t>Demanda del mercado</t>
  </si>
  <si>
    <t>Internacionales</t>
  </si>
  <si>
    <t>Inversión extranjera directa</t>
  </si>
  <si>
    <t>Institucionales</t>
  </si>
  <si>
    <t>Sistema legal</t>
  </si>
  <si>
    <t>Calidad educación básica</t>
  </si>
  <si>
    <t>Servicios públicos (Salud)</t>
  </si>
  <si>
    <t>Políticos</t>
  </si>
  <si>
    <t>Finanzas públicas sanas</t>
  </si>
  <si>
    <t>Profesionalización de gobiernos locales</t>
  </si>
  <si>
    <r>
      <t>Matriz de componentes rotados</t>
    </r>
    <r>
      <rPr>
        <b/>
        <vertAlign val="superscript"/>
        <sz val="7"/>
        <color indexed="8"/>
        <rFont val="Arial Bold"/>
      </rPr>
      <t>a</t>
    </r>
  </si>
  <si>
    <r>
      <t>Matriz de componentes rotados</t>
    </r>
    <r>
      <rPr>
        <b/>
        <vertAlign val="superscript"/>
        <sz val="9"/>
        <color indexed="8"/>
        <rFont val="Arial Bold"/>
      </rPr>
      <t>a</t>
    </r>
  </si>
  <si>
    <t>maximo</t>
  </si>
  <si>
    <t>Componente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</si>
  <si>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</si>
  <si>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</si>
  <si>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</si>
  <si>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</si>
  <si>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</si>
  <si>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</si>
  <si>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</si>
  <si>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</si>
  <si>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</si>
  <si>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</si>
  <si>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</si>
  <si>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</si>
  <si>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Índice de envejecimiento total</t>
  </si>
  <si>
    <t>Índice de envejecimiento, Total</t>
  </si>
  <si>
    <t xml:space="preserve">Índice de población de 25 años 
y más con grados aprobados en nivel superior </t>
  </si>
  <si>
    <t>Índice de  marginación</t>
  </si>
  <si>
    <t>Indicadores de salud, consultas por médico</t>
  </si>
  <si>
    <t>Indicadores de salud, consultas por unidad médica</t>
  </si>
  <si>
    <t>PIB por sector agricultura, ganadería, aprovechamiento forestal, pesca y caza  entre población ocupada</t>
  </si>
  <si>
    <t>VAR00006</t>
  </si>
  <si>
    <t>PIB por sector industrial  entre población ocupada</t>
  </si>
  <si>
    <t>PIB por sector servicios  entre población ocupada</t>
  </si>
  <si>
    <t>Valor agregado censal bruto por persona ocupada</t>
  </si>
  <si>
    <t>Índice de actividades manufactureras, total de activos fijos</t>
  </si>
  <si>
    <t>Índice de actividades manufactureras, producción bruta total por persona ocupada</t>
  </si>
  <si>
    <t>Índice de actividades comerciales, producción bruta total por persona ocupada</t>
  </si>
  <si>
    <t>Población 12 años y mas económicamente activa según condición de ocupación población ocupada entre PEA</t>
  </si>
  <si>
    <t>Producción anual obtenida entre superficie cosechada</t>
  </si>
  <si>
    <t>Índice forestal, superficie reforestada.</t>
  </si>
  <si>
    <t>Electricidad, usuarios del servicio eléctrico industrial entre población total</t>
  </si>
  <si>
    <t>Electricidad, usuarios del servicio eléctrico residencial entre población total</t>
  </si>
  <si>
    <t>Electricidad, valor de las ventas entre usuarios del servicio eléctrico.</t>
  </si>
  <si>
    <t>Finanzas públicas, ingresos municipales.</t>
  </si>
  <si>
    <t>Producto Interno Bruto (PIB).</t>
  </si>
  <si>
    <t>Salarios mínimos.</t>
  </si>
  <si>
    <t>Indicadores geográficos, densidad de población.</t>
  </si>
  <si>
    <t>Indicadores de infraestructura, kilómetros de caminos por cada mil habitantes.</t>
  </si>
  <si>
    <t>Indicadores de Infraestructura, consumo de energía eléctrica per cápita.</t>
  </si>
  <si>
    <t>Indicadores sociodemográficos, porcentaje de la PEA.</t>
  </si>
  <si>
    <t>Indicadores de salud, habitantes por unidad médica.</t>
  </si>
  <si>
    <t>Indicadores de salud, habitantes por médico.</t>
  </si>
  <si>
    <t>Indicadores de educación, alumnos por maestro.</t>
  </si>
  <si>
    <t>Indicadores de educación, educación media básica, Alumnos por escuela.</t>
  </si>
  <si>
    <t>Indicadores económicos, finanzas, inversión pública per cápita.</t>
  </si>
  <si>
    <t>Indicadores económicos, finanzas, deuda pública municipal per cápita.</t>
  </si>
  <si>
    <t>Viviendas particulares que disponen de energía eléctrica entre total de viviendas particulares</t>
  </si>
  <si>
    <t>Viviendas particulares que disponen de agua de la red pública en el ámbito de la vivienda entre total de viviendas particulares</t>
  </si>
  <si>
    <t xml:space="preserve">Tasa de crecimiento del PIB </t>
  </si>
  <si>
    <t xml:space="preserve">Tasa bruta de mortalidad infantil </t>
  </si>
  <si>
    <t>VAR00035</t>
  </si>
  <si>
    <t>Tasa de crecimiento de ingresos municipales recaudados</t>
  </si>
  <si>
    <t>Tasa de crecimiento de egresos municipales ejercidos</t>
  </si>
  <si>
    <t>Método de extracción: Análisis de componentes principales. 
 Método de rotación: Normalización Varimax con Kaiser.</t>
  </si>
  <si>
    <t>a. La rotación ha convergido en 14 iteraciones.</t>
  </si>
  <si>
    <t>Comunalidades</t>
  </si>
  <si>
    <t>Inicial</t>
  </si>
  <si>
    <t>Extracción</t>
  </si>
  <si>
    <t xml:space="preserve">PIB por sector servicios  entre población ocupada
</t>
  </si>
  <si>
    <t>Método de extracción: Análisis de Componentes principales.</t>
  </si>
  <si>
    <t>Comparativo Rankings competitividad</t>
  </si>
  <si>
    <t>World Economic Forum</t>
  </si>
  <si>
    <t>Institute of Management Development</t>
  </si>
  <si>
    <t>Protección a la propiedad</t>
  </si>
  <si>
    <t>Seguridad Jurídica</t>
  </si>
  <si>
    <t>Eficiencia Gubernamental</t>
  </si>
  <si>
    <t>Protección accionistas minoritarios</t>
  </si>
  <si>
    <t>Leyes TICs</t>
  </si>
  <si>
    <t>Eficiencia del Gobierno</t>
  </si>
  <si>
    <t>Estructura Institucional</t>
  </si>
  <si>
    <t>Financiamiento Público</t>
  </si>
  <si>
    <t>Confianza en instituciones públicas</t>
  </si>
  <si>
    <t>Estabilidad macro</t>
  </si>
  <si>
    <t>Eficiencia en políticas económicas</t>
  </si>
  <si>
    <t>Políticas Fiscales</t>
  </si>
  <si>
    <t>Estructura social</t>
  </si>
  <si>
    <t>Eficiencia Mercado de Bienes</t>
  </si>
  <si>
    <t>Competencia local</t>
  </si>
  <si>
    <t>Economía interna y precios</t>
  </si>
  <si>
    <t>Economía</t>
  </si>
  <si>
    <t>Lucha contra monopolio</t>
  </si>
  <si>
    <t>Fiscalización</t>
  </si>
  <si>
    <t>Apoyo a nuevos negocios</t>
  </si>
  <si>
    <t>Inversión internacional</t>
  </si>
  <si>
    <t>Mercado doméstico</t>
  </si>
  <si>
    <t>Empleo</t>
  </si>
  <si>
    <t>Productividad empresarial</t>
  </si>
  <si>
    <t>Eficiencia Empresarial</t>
  </si>
  <si>
    <t>Relaciones exteriores</t>
  </si>
  <si>
    <t>Eficiencia Mercado Financiero</t>
  </si>
  <si>
    <t>Financiamiento en mercado de valores</t>
  </si>
  <si>
    <t>Financiamiento empresarial</t>
  </si>
  <si>
    <t>Acceso a préstamos</t>
  </si>
  <si>
    <t>Solidez en bancos</t>
  </si>
  <si>
    <t>Regulación</t>
  </si>
  <si>
    <t>Eficiencia Mercado Laboral</t>
  </si>
  <si>
    <t>Condiciones laborales</t>
  </si>
  <si>
    <t>Mercado laboral empresarial</t>
  </si>
  <si>
    <t>Confianza en la gestión profesional</t>
  </si>
  <si>
    <t>Participación de la mujer</t>
  </si>
  <si>
    <t>Fuga de cerebros</t>
  </si>
  <si>
    <t>Prácticas empresariales</t>
  </si>
  <si>
    <t>Actitudes y valores empreariales</t>
  </si>
  <si>
    <t>Infra-estructura</t>
  </si>
  <si>
    <t>Calidad en vías de comunicación</t>
  </si>
  <si>
    <t>Infraestructura Básica</t>
  </si>
  <si>
    <t>Calidad en el suministro eléctrico</t>
  </si>
  <si>
    <t>Líneas telefónicas</t>
  </si>
  <si>
    <t>Madurez tecnológica</t>
  </si>
  <si>
    <t>Telefonía móvil</t>
  </si>
  <si>
    <t>Internet</t>
  </si>
  <si>
    <t>Disponibilidad tecnológica</t>
  </si>
  <si>
    <t>Infraestructura tecnológica y científica</t>
  </si>
  <si>
    <t>Capacidad de innovación</t>
  </si>
  <si>
    <t>Investigación científica</t>
  </si>
  <si>
    <t>Adquisición tecnológica avanzada</t>
  </si>
  <si>
    <t>Utilidad patentes</t>
  </si>
  <si>
    <t>Salud y educación básica</t>
  </si>
  <si>
    <t>Acciones vs. enfermedades contagiosas</t>
  </si>
  <si>
    <t>Infraestructura ambiental y de salud</t>
  </si>
  <si>
    <t>Gasto y matriculación educación básica</t>
  </si>
  <si>
    <t>Infraestructura Educativa</t>
  </si>
  <si>
    <t>Educación Superior y capacitación</t>
  </si>
  <si>
    <t>Matriculación secundaria y superior</t>
  </si>
  <si>
    <t>Calidad educativa</t>
  </si>
  <si>
    <t>Investigación en educación</t>
  </si>
  <si>
    <t>Capacitación</t>
  </si>
  <si>
    <t>Factor</t>
  </si>
  <si>
    <t>Economía, salud, educación y sociedad</t>
  </si>
  <si>
    <t>Índice de población de 25 años y más con educación superior</t>
  </si>
  <si>
    <t>Índice de actividades comerciales, producción bruta total por PO</t>
  </si>
  <si>
    <t>Indicadores de educación media básica. Alumnos por escuela.</t>
  </si>
  <si>
    <t>Condiciones de vida en el hogar</t>
  </si>
  <si>
    <t xml:space="preserve">Índice de  marginación </t>
  </si>
  <si>
    <t xml:space="preserve">Población 12 años y mas EA según condición de ocupación / PEA  </t>
  </si>
  <si>
    <t>Viviendas particulares con energía eléctrica /viviendas particulares</t>
  </si>
  <si>
    <t>Viviendas particulares con agua de red pública / viviendas particulares</t>
  </si>
  <si>
    <t>Infraestructura, ingresos y envejecimiento.</t>
  </si>
  <si>
    <t>Indicadores de infraestructura, km de caminos por cada mil habitantes.</t>
  </si>
  <si>
    <t>Actividades manufactureras del sector industrial</t>
  </si>
  <si>
    <t>Uso industrial y residencial de la electricidad</t>
  </si>
  <si>
    <t>Usuarios del servicio eléctrico industrial entre población total</t>
  </si>
  <si>
    <t>Usuarios del servicio eléctrico residencial entre población total</t>
  </si>
  <si>
    <t>Salud pública e ingresos municipales</t>
  </si>
  <si>
    <t>Indicadores de salud, consultas por médico.</t>
  </si>
  <si>
    <t>Indicadores de salud, consultas por unidad médica.</t>
  </si>
  <si>
    <t>Tasa de crecimiento de ingresos municipales</t>
  </si>
  <si>
    <t>Crecimiento del PIB y PIB sector primario</t>
  </si>
  <si>
    <t>PIB por sector primario  entre población ocupada</t>
  </si>
  <si>
    <t>Valor agregado censal y PIB sector industrial</t>
  </si>
  <si>
    <t>PIB por sector servicios entre población ocupada</t>
  </si>
  <si>
    <t>Infraestructura eléctrica e inversión pública</t>
  </si>
  <si>
    <t>Ingresos por servicio eléctrico</t>
  </si>
  <si>
    <t>Infraestructura energía eléctrica</t>
  </si>
  <si>
    <t>Inversión pública per cápita</t>
  </si>
  <si>
    <t>Medio ambiente y salud</t>
  </si>
  <si>
    <t>Superficie reforestada</t>
  </si>
  <si>
    <t>Tasa bruta de mortalidad infantil</t>
  </si>
  <si>
    <t>PIB Sector industrial</t>
  </si>
  <si>
    <t>PIB por sector industrial entre población ocupada</t>
  </si>
  <si>
    <t>Crecimiento de egresos</t>
  </si>
  <si>
    <t>Alumnos / maestros</t>
  </si>
  <si>
    <t>Indicadores de educación, alumnos por maestro</t>
  </si>
  <si>
    <t>Autovalores iniciales</t>
  </si>
  <si>
    <t>Sumas de las saturaciones al cuadrado de la extracción</t>
  </si>
  <si>
    <t>Suma de las saturaciones al cuadrado de la rotación</t>
  </si>
  <si>
    <t>Total</t>
  </si>
  <si>
    <t>% de la varianza</t>
  </si>
  <si>
    <t>% acumulado</t>
  </si>
  <si>
    <t>Viviendas particulares con agua</t>
  </si>
  <si>
    <t>Viviendas particulares con luz</t>
  </si>
  <si>
    <t>Alumnos por escuela en Educación Básica</t>
  </si>
  <si>
    <t>Alumnos por maestro</t>
  </si>
  <si>
    <t>Habitantes por médico</t>
  </si>
  <si>
    <t>Habitantes por unidad médica</t>
  </si>
  <si>
    <t>Consumo de energía eléctrica per cápita</t>
  </si>
  <si>
    <t>Densidad de población</t>
  </si>
  <si>
    <t>Deuda pública municipal per cápita</t>
  </si>
  <si>
    <t>Tasa de crecimiento del PIB 2011-2010</t>
  </si>
  <si>
    <t>Crecimiento Ingresos municipales recaudados</t>
  </si>
  <si>
    <t>Crecimiento Egresos municipales ejercidos</t>
  </si>
  <si>
    <t>PEA de 12 años y más</t>
  </si>
  <si>
    <t>Salarios Mínimos</t>
  </si>
  <si>
    <t>PIB</t>
  </si>
  <si>
    <t>Ingresos municipales</t>
  </si>
  <si>
    <t>Usuarios del servicio eléctrico</t>
  </si>
  <si>
    <t>Usuarios del servicio eléctrico residencial</t>
  </si>
  <si>
    <t>Usuarios del servicio eléctrico Industrial</t>
  </si>
  <si>
    <t>Condición de ocupación PO/PEA</t>
  </si>
  <si>
    <t>Producción bruta total por PO actividades manufactureras</t>
  </si>
  <si>
    <t>Producción bruta total por PO actividades comerciales</t>
  </si>
  <si>
    <t>Total de activos fijos en manufactura</t>
  </si>
  <si>
    <t>Valor agregado censal bruto por PO</t>
  </si>
  <si>
    <t>PIB por sector Servicios</t>
  </si>
  <si>
    <t>PIB por sector Industrial</t>
  </si>
  <si>
    <t>PIB por sector primario</t>
  </si>
  <si>
    <t>Consultas por unidad médica</t>
  </si>
  <si>
    <t>Consultas por médico</t>
  </si>
  <si>
    <t>Indice marginación</t>
  </si>
  <si>
    <t>Índice de 
envejecimiento</t>
  </si>
  <si>
    <t>Población 25 años y + con educación superior</t>
  </si>
  <si>
    <t>Producción anual obtenida/Superficie cosechada</t>
  </si>
  <si>
    <t>Km de caminos por mil habitantes</t>
  </si>
  <si>
    <t>Municipio/ Sector</t>
  </si>
  <si>
    <t>Promedio comercio ZM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</si>
</sst>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* #,##0_-;\-* #,##0_-;_-* &quot;-&quot;??_-;_-@_-"/>
    <numFmt numFmtId="165" formatCode="_-* #,##0.00000_-;\-* #,##0.00000_-;_-* &quot;-&quot;??_-;_-@_-"/>
    <numFmt numFmtId="166" formatCode="###0.000"/>
    <numFmt numFmtId="167" formatCode="####.000"/>
    <numFmt numFmtId="168" formatCode="###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Myriad Pro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1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2"/>
      <color rgb="FFFF0000"/>
      <name val="Arial"/>
    </font>
    <font>
      <sz val="12"/>
      <name val="Arial"/>
    </font>
    <font>
      <sz val="11"/>
      <name val="Arial"/>
    </font>
    <font>
      <b/>
      <sz val="12"/>
      <name val="Arial"/>
    </font>
    <font>
      <b/>
      <sz val="11"/>
      <name val="Arial"/>
    </font>
    <font>
      <b/>
      <sz val="11"/>
      <color theme="1"/>
      <name val="Calibri"/>
      <scheme val="minor"/>
    </font>
    <font>
      <sz val="9"/>
      <color theme="1"/>
      <name val="Calibri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</font>
    <font>
      <b/>
      <sz val="7"/>
      <color indexed="8"/>
      <name val="Arial Bold"/>
    </font>
    <font>
      <b/>
      <vertAlign val="superscript"/>
      <sz val="7"/>
      <color indexed="8"/>
      <name val="Arial Bold"/>
    </font>
    <font>
      <b/>
      <vertAlign val="superscript"/>
      <sz val="9"/>
      <color indexed="8"/>
      <name val="Arial Bold"/>
    </font>
    <font>
      <sz val="9"/>
      <color theme="1"/>
      <name val="Arial"/>
    </font>
    <font>
      <sz val="9"/>
      <color theme="0"/>
      <name val="Arial"/>
    </font>
    <font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Arial"/>
    </font>
    <font>
      <sz val="10"/>
      <color rgb="FF000000"/>
      <name val="Arial"/>
    </font>
    <font>
      <sz val="10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CB5D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11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8"/>
      </left>
      <right style="thin">
        <color indexed="8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28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47">
    <xf numFmtId="0" fontId="0" fillId="0" borderId="0" xfId="0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right" wrapText="1"/>
    </xf>
    <xf numFmtId="2" fontId="0" fillId="0" borderId="0" xfId="0" applyNumberFormat="1" applyFill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10" fontId="0" fillId="0" borderId="0" xfId="2" applyNumberFormat="1" applyFont="1" applyFill="1" applyAlignment="1">
      <alignment horizontal="center" wrapText="1"/>
    </xf>
    <xf numFmtId="10" fontId="0" fillId="2" borderId="0" xfId="2" applyNumberFormat="1" applyFont="1" applyFill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3" borderId="0" xfId="0" applyNumberFormat="1" applyFill="1" applyAlignment="1">
      <alignment horizontal="center" wrapText="1"/>
    </xf>
    <xf numFmtId="2" fontId="0" fillId="0" borderId="0" xfId="0" applyNumberFormat="1" applyFill="1" applyAlignment="1">
      <alignment horizontal="right" wrapText="1"/>
    </xf>
    <xf numFmtId="2" fontId="0" fillId="4" borderId="0" xfId="0" applyNumberFormat="1" applyFill="1" applyAlignment="1">
      <alignment horizontal="center" wrapText="1"/>
    </xf>
    <xf numFmtId="2" fontId="0" fillId="5" borderId="0" xfId="0" applyNumberForma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2" fontId="0" fillId="3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/>
    </xf>
    <xf numFmtId="10" fontId="0" fillId="0" borderId="0" xfId="2" applyNumberFormat="1" applyFont="1" applyAlignment="1">
      <alignment horizontal="right"/>
    </xf>
    <xf numFmtId="2" fontId="0" fillId="3" borderId="0" xfId="0" applyNumberFormat="1" applyFill="1" applyAlignment="1">
      <alignment horizontal="right" wrapText="1"/>
    </xf>
    <xf numFmtId="43" fontId="0" fillId="0" borderId="0" xfId="1" applyFont="1" applyAlignment="1">
      <alignment horizontal="right" wrapText="1"/>
    </xf>
    <xf numFmtId="2" fontId="0" fillId="0" borderId="0" xfId="2" applyNumberFormat="1" applyFont="1" applyAlignment="1">
      <alignment horizontal="right" wrapText="1"/>
    </xf>
    <xf numFmtId="2" fontId="0" fillId="0" borderId="0" xfId="2" applyNumberFormat="1" applyFont="1" applyFill="1" applyAlignment="1">
      <alignment horizontal="right" wrapText="1"/>
    </xf>
    <xf numFmtId="2" fontId="0" fillId="0" borderId="0" xfId="2" applyNumberFormat="1" applyFont="1" applyAlignment="1">
      <alignment horizontal="right"/>
    </xf>
    <xf numFmtId="2" fontId="0" fillId="0" borderId="0" xfId="2" applyNumberFormat="1" applyFont="1" applyFill="1" applyAlignment="1">
      <alignment horizontal="right"/>
    </xf>
    <xf numFmtId="2" fontId="0" fillId="0" borderId="0" xfId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2" fontId="0" fillId="3" borderId="0" xfId="0" applyNumberFormat="1" applyFill="1" applyAlignment="1">
      <alignment horizontal="left" wrapText="1"/>
    </xf>
    <xf numFmtId="165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3" fillId="0" borderId="0" xfId="1" applyFont="1" applyFill="1" applyBorder="1" applyAlignment="1">
      <alignment horizontal="right"/>
    </xf>
    <xf numFmtId="0" fontId="5" fillId="0" borderId="6" xfId="4" applyFont="1" applyBorder="1" applyAlignment="1">
      <alignment horizontal="left" vertical="top" wrapText="1"/>
    </xf>
    <xf numFmtId="166" fontId="5" fillId="0" borderId="7" xfId="4" applyNumberFormat="1" applyFont="1" applyBorder="1" applyAlignment="1">
      <alignment horizontal="right" vertical="top"/>
    </xf>
    <xf numFmtId="167" fontId="5" fillId="0" borderId="8" xfId="4" applyNumberFormat="1" applyFont="1" applyBorder="1" applyAlignment="1">
      <alignment horizontal="right" vertical="top"/>
    </xf>
    <xf numFmtId="0" fontId="5" fillId="0" borderId="8" xfId="4" applyFont="1" applyBorder="1" applyAlignment="1">
      <alignment horizontal="right" vertical="top"/>
    </xf>
    <xf numFmtId="0" fontId="5" fillId="0" borderId="10" xfId="4" applyFont="1" applyBorder="1" applyAlignment="1">
      <alignment horizontal="left" vertical="top" wrapText="1"/>
    </xf>
    <xf numFmtId="167" fontId="5" fillId="0" borderId="11" xfId="4" applyNumberFormat="1" applyFont="1" applyBorder="1" applyAlignment="1">
      <alignment horizontal="right" vertical="top"/>
    </xf>
    <xf numFmtId="166" fontId="5" fillId="0" borderId="12" xfId="4" applyNumberFormat="1" applyFont="1" applyBorder="1" applyAlignment="1">
      <alignment horizontal="right" vertical="top"/>
    </xf>
    <xf numFmtId="167" fontId="5" fillId="0" borderId="12" xfId="4" applyNumberFormat="1" applyFont="1" applyBorder="1" applyAlignment="1">
      <alignment horizontal="right" vertical="top"/>
    </xf>
    <xf numFmtId="0" fontId="5" fillId="0" borderId="12" xfId="4" applyFont="1" applyBorder="1" applyAlignment="1">
      <alignment horizontal="right" vertical="top"/>
    </xf>
    <xf numFmtId="0" fontId="5" fillId="0" borderId="11" xfId="4" applyFont="1" applyBorder="1" applyAlignment="1">
      <alignment horizontal="right" vertical="top"/>
    </xf>
    <xf numFmtId="0" fontId="5" fillId="0" borderId="3" xfId="4" applyFont="1" applyBorder="1" applyAlignment="1">
      <alignment horizontal="right" wrapText="1"/>
    </xf>
    <xf numFmtId="0" fontId="5" fillId="0" borderId="4" xfId="4" applyFont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3" fontId="0" fillId="0" borderId="0" xfId="1" applyFont="1" applyFill="1" applyAlignment="1">
      <alignment horizontal="right" wrapText="1"/>
    </xf>
    <xf numFmtId="43" fontId="0" fillId="3" borderId="0" xfId="1" applyFont="1" applyFill="1" applyAlignment="1">
      <alignment horizontal="right" wrapText="1"/>
    </xf>
    <xf numFmtId="43" fontId="0" fillId="6" borderId="0" xfId="1" applyFont="1" applyFill="1" applyAlignment="1">
      <alignment horizontal="right" wrapText="1"/>
    </xf>
    <xf numFmtId="2" fontId="0" fillId="6" borderId="0" xfId="0" applyNumberFormat="1" applyFill="1" applyAlignment="1">
      <alignment horizontal="left" wrapText="1"/>
    </xf>
    <xf numFmtId="43" fontId="0" fillId="7" borderId="0" xfId="1" applyFont="1" applyFill="1" applyAlignment="1">
      <alignment horizontal="right" wrapText="1"/>
    </xf>
    <xf numFmtId="43" fontId="0" fillId="8" borderId="0" xfId="1" applyFont="1" applyFill="1" applyAlignment="1">
      <alignment horizontal="right" wrapText="1"/>
    </xf>
    <xf numFmtId="2" fontId="0" fillId="8" borderId="0" xfId="0" applyNumberFormat="1" applyFill="1" applyAlignment="1">
      <alignment horizontal="left" wrapText="1"/>
    </xf>
    <xf numFmtId="2" fontId="0" fillId="9" borderId="0" xfId="0" applyNumberFormat="1" applyFill="1" applyAlignment="1">
      <alignment horizontal="left" wrapText="1"/>
    </xf>
    <xf numFmtId="43" fontId="0" fillId="10" borderId="0" xfId="1" applyFont="1" applyFill="1" applyAlignment="1">
      <alignment horizontal="right" wrapText="1"/>
    </xf>
    <xf numFmtId="2" fontId="0" fillId="10" borderId="0" xfId="0" applyNumberFormat="1" applyFill="1" applyAlignment="1">
      <alignment horizontal="left" wrapText="1"/>
    </xf>
    <xf numFmtId="2" fontId="0" fillId="10" borderId="0" xfId="0" applyNumberFormat="1" applyFill="1" applyAlignment="1">
      <alignment horizontal="left"/>
    </xf>
    <xf numFmtId="43" fontId="0" fillId="11" borderId="0" xfId="1" applyFont="1" applyFill="1" applyAlignment="1">
      <alignment horizontal="right" wrapText="1"/>
    </xf>
    <xf numFmtId="2" fontId="0" fillId="11" borderId="0" xfId="0" applyNumberFormat="1" applyFill="1" applyAlignment="1">
      <alignment horizontal="left" wrapText="1"/>
    </xf>
    <xf numFmtId="43" fontId="0" fillId="12" borderId="0" xfId="1" applyFont="1" applyFill="1" applyAlignment="1">
      <alignment horizontal="right" wrapText="1"/>
    </xf>
    <xf numFmtId="2" fontId="0" fillId="12" borderId="0" xfId="0" applyNumberFormat="1" applyFill="1" applyAlignment="1">
      <alignment horizontal="left" wrapText="1"/>
    </xf>
    <xf numFmtId="2" fontId="0" fillId="13" borderId="0" xfId="0" applyNumberFormat="1" applyFill="1" applyAlignment="1">
      <alignment horizontal="left" wrapText="1"/>
    </xf>
    <xf numFmtId="43" fontId="0" fillId="0" borderId="0" xfId="0" applyNumberFormat="1" applyFont="1" applyAlignment="1">
      <alignment wrapText="1"/>
    </xf>
    <xf numFmtId="0" fontId="9" fillId="0" borderId="0" xfId="0" applyFont="1"/>
    <xf numFmtId="43" fontId="9" fillId="0" borderId="0" xfId="1" applyFont="1"/>
    <xf numFmtId="0" fontId="8" fillId="0" borderId="0" xfId="1" applyNumberFormat="1" applyFont="1"/>
    <xf numFmtId="0" fontId="9" fillId="0" borderId="0" xfId="0" applyNumberFormat="1" applyFont="1"/>
    <xf numFmtId="0" fontId="10" fillId="0" borderId="0" xfId="0" applyFont="1"/>
    <xf numFmtId="43" fontId="11" fillId="0" borderId="0" xfId="0" applyNumberFormat="1" applyFont="1"/>
    <xf numFmtId="2" fontId="0" fillId="4" borderId="0" xfId="0" applyNumberFormat="1" applyFill="1" applyAlignment="1">
      <alignment horizontal="right"/>
    </xf>
    <xf numFmtId="43" fontId="9" fillId="0" borderId="16" xfId="1" applyFont="1" applyBorder="1"/>
    <xf numFmtId="0" fontId="8" fillId="0" borderId="13" xfId="1" applyNumberFormat="1" applyFont="1" applyBorder="1" applyAlignment="1"/>
    <xf numFmtId="43" fontId="9" fillId="0" borderId="14" xfId="1" applyFont="1" applyBorder="1"/>
    <xf numFmtId="0" fontId="8" fillId="0" borderId="15" xfId="0" applyNumberFormat="1" applyFont="1" applyBorder="1" applyAlignment="1"/>
    <xf numFmtId="0" fontId="8" fillId="0" borderId="0" xfId="1" applyNumberFormat="1" applyFont="1" applyBorder="1" applyAlignment="1"/>
    <xf numFmtId="0" fontId="8" fillId="0" borderId="18" xfId="1" applyNumberFormat="1" applyFont="1" applyBorder="1" applyAlignment="1"/>
    <xf numFmtId="43" fontId="9" fillId="0" borderId="19" xfId="1" applyFont="1" applyBorder="1"/>
    <xf numFmtId="0" fontId="9" fillId="0" borderId="20" xfId="0" applyNumberFormat="1" applyFont="1" applyBorder="1" applyAlignment="1">
      <alignment horizontal="center"/>
    </xf>
    <xf numFmtId="43" fontId="9" fillId="0" borderId="21" xfId="1" applyFont="1" applyBorder="1" applyAlignment="1">
      <alignment horizontal="center"/>
    </xf>
    <xf numFmtId="0" fontId="9" fillId="0" borderId="22" xfId="0" applyNumberFormat="1" applyFont="1" applyBorder="1" applyAlignment="1">
      <alignment horizontal="center"/>
    </xf>
    <xf numFmtId="43" fontId="9" fillId="0" borderId="23" xfId="1" applyFont="1" applyBorder="1" applyAlignment="1">
      <alignment horizontal="center"/>
    </xf>
    <xf numFmtId="0" fontId="8" fillId="0" borderId="24" xfId="1" applyNumberFormat="1" applyFont="1" applyBorder="1" applyAlignment="1"/>
    <xf numFmtId="43" fontId="9" fillId="0" borderId="25" xfId="1" applyFont="1" applyBorder="1"/>
    <xf numFmtId="43" fontId="9" fillId="0" borderId="26" xfId="1" applyFont="1" applyBorder="1"/>
    <xf numFmtId="43" fontId="9" fillId="0" borderId="27" xfId="1" applyFont="1" applyBorder="1"/>
    <xf numFmtId="0" fontId="12" fillId="0" borderId="18" xfId="1" applyNumberFormat="1" applyFont="1" applyBorder="1" applyAlignment="1"/>
    <xf numFmtId="43" fontId="13" fillId="0" borderId="19" xfId="1" applyFont="1" applyBorder="1"/>
    <xf numFmtId="43" fontId="9" fillId="0" borderId="30" xfId="1" applyFont="1" applyBorder="1"/>
    <xf numFmtId="0" fontId="12" fillId="0" borderId="0" xfId="0" applyNumberFormat="1" applyFont="1" applyAlignment="1">
      <alignment horizontal="center"/>
    </xf>
    <xf numFmtId="0" fontId="8" fillId="0" borderId="15" xfId="1" applyNumberFormat="1" applyFont="1" applyBorder="1"/>
    <xf numFmtId="0" fontId="8" fillId="0" borderId="15" xfId="0" applyNumberFormat="1" applyFont="1" applyBorder="1"/>
    <xf numFmtId="0" fontId="8" fillId="0" borderId="24" xfId="1" applyNumberFormat="1" applyFont="1" applyBorder="1"/>
    <xf numFmtId="0" fontId="8" fillId="0" borderId="24" xfId="0" applyNumberFormat="1" applyFont="1" applyBorder="1"/>
    <xf numFmtId="0" fontId="8" fillId="0" borderId="28" xfId="1" applyNumberFormat="1" applyFont="1" applyBorder="1"/>
    <xf numFmtId="0" fontId="12" fillId="0" borderId="0" xfId="1" applyNumberFormat="1" applyFont="1" applyBorder="1" applyAlignment="1"/>
    <xf numFmtId="43" fontId="13" fillId="0" borderId="0" xfId="1" applyFont="1" applyBorder="1"/>
    <xf numFmtId="0" fontId="8" fillId="0" borderId="0" xfId="1" applyNumberFormat="1" applyFont="1" applyBorder="1"/>
    <xf numFmtId="0" fontId="9" fillId="0" borderId="31" xfId="0" applyNumberFormat="1" applyFont="1" applyBorder="1" applyAlignment="1">
      <alignment horizontal="center"/>
    </xf>
    <xf numFmtId="0" fontId="9" fillId="0" borderId="33" xfId="0" applyFont="1" applyBorder="1"/>
    <xf numFmtId="0" fontId="9" fillId="0" borderId="19" xfId="0" applyFont="1" applyBorder="1"/>
    <xf numFmtId="0" fontId="8" fillId="0" borderId="18" xfId="0" applyNumberFormat="1" applyFont="1" applyBorder="1"/>
    <xf numFmtId="0" fontId="9" fillId="0" borderId="28" xfId="0" applyFont="1" applyBorder="1"/>
    <xf numFmtId="0" fontId="8" fillId="0" borderId="33" xfId="1" applyNumberFormat="1" applyFont="1" applyBorder="1"/>
    <xf numFmtId="0" fontId="9" fillId="0" borderId="34" xfId="0" applyNumberFormat="1" applyFont="1" applyBorder="1" applyAlignment="1">
      <alignment horizontal="center"/>
    </xf>
    <xf numFmtId="43" fontId="9" fillId="0" borderId="35" xfId="1" applyFont="1" applyBorder="1" applyAlignment="1">
      <alignment horizontal="center"/>
    </xf>
    <xf numFmtId="0" fontId="9" fillId="0" borderId="36" xfId="0" applyNumberFormat="1" applyFont="1" applyBorder="1" applyAlignment="1">
      <alignment horizontal="center"/>
    </xf>
    <xf numFmtId="43" fontId="9" fillId="0" borderId="37" xfId="1" applyFont="1" applyBorder="1" applyAlignment="1">
      <alignment horizontal="center"/>
    </xf>
    <xf numFmtId="0" fontId="12" fillId="0" borderId="0" xfId="1" applyNumberFormat="1" applyFont="1" applyBorder="1"/>
    <xf numFmtId="0" fontId="12" fillId="0" borderId="33" xfId="1" applyNumberFormat="1" applyFont="1" applyBorder="1"/>
    <xf numFmtId="0" fontId="14" fillId="0" borderId="0" xfId="1" applyNumberFormat="1" applyFont="1" applyBorder="1"/>
    <xf numFmtId="0" fontId="9" fillId="0" borderId="0" xfId="0" applyNumberFormat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9" fillId="0" borderId="0" xfId="1" applyFont="1" applyBorder="1"/>
    <xf numFmtId="0" fontId="8" fillId="0" borderId="32" xfId="0" applyNumberFormat="1" applyFont="1" applyBorder="1"/>
    <xf numFmtId="0" fontId="8" fillId="0" borderId="18" xfId="1" applyNumberFormat="1" applyFont="1" applyBorder="1"/>
    <xf numFmtId="0" fontId="8" fillId="0" borderId="13" xfId="1" applyNumberFormat="1" applyFont="1" applyBorder="1"/>
    <xf numFmtId="43" fontId="9" fillId="0" borderId="17" xfId="1" applyFont="1" applyBorder="1"/>
    <xf numFmtId="0" fontId="9" fillId="0" borderId="38" xfId="0" applyNumberFormat="1" applyFont="1" applyBorder="1" applyAlignment="1">
      <alignment horizontal="center"/>
    </xf>
    <xf numFmtId="0" fontId="8" fillId="0" borderId="13" xfId="0" applyNumberFormat="1" applyFont="1" applyBorder="1"/>
    <xf numFmtId="0" fontId="8" fillId="0" borderId="32" xfId="1" applyNumberFormat="1" applyFont="1" applyBorder="1"/>
    <xf numFmtId="0" fontId="8" fillId="0" borderId="24" xfId="1" applyNumberFormat="1" applyFont="1" applyFill="1" applyBorder="1"/>
    <xf numFmtId="0" fontId="8" fillId="0" borderId="0" xfId="1" applyNumberFormat="1" applyFont="1" applyFill="1" applyBorder="1"/>
    <xf numFmtId="43" fontId="9" fillId="0" borderId="26" xfId="1" applyFont="1" applyFill="1" applyBorder="1"/>
    <xf numFmtId="43" fontId="9" fillId="0" borderId="14" xfId="1" applyFont="1" applyFill="1" applyBorder="1"/>
    <xf numFmtId="0" fontId="8" fillId="0" borderId="15" xfId="1" applyNumberFormat="1" applyFont="1" applyFill="1" applyBorder="1"/>
    <xf numFmtId="0" fontId="8" fillId="0" borderId="32" xfId="1" applyNumberFormat="1" applyFont="1" applyFill="1" applyBorder="1"/>
    <xf numFmtId="0" fontId="8" fillId="0" borderId="18" xfId="1" applyNumberFormat="1" applyFont="1" applyFill="1" applyBorder="1"/>
    <xf numFmtId="43" fontId="9" fillId="0" borderId="27" xfId="1" applyFont="1" applyFill="1" applyBorder="1"/>
    <xf numFmtId="0" fontId="8" fillId="0" borderId="33" xfId="1" applyNumberFormat="1" applyFont="1" applyFill="1" applyBorder="1"/>
    <xf numFmtId="43" fontId="9" fillId="0" borderId="19" xfId="1" applyFont="1" applyFill="1" applyBorder="1"/>
    <xf numFmtId="0" fontId="9" fillId="0" borderId="20" xfId="0" applyNumberFormat="1" applyFont="1" applyFill="1" applyBorder="1" applyAlignment="1">
      <alignment horizontal="center"/>
    </xf>
    <xf numFmtId="43" fontId="9" fillId="0" borderId="21" xfId="1" applyFont="1" applyFill="1" applyBorder="1" applyAlignment="1">
      <alignment horizontal="center"/>
    </xf>
    <xf numFmtId="0" fontId="9" fillId="0" borderId="31" xfId="0" applyNumberFormat="1" applyFont="1" applyFill="1" applyBorder="1" applyAlignment="1">
      <alignment horizontal="center"/>
    </xf>
    <xf numFmtId="43" fontId="9" fillId="0" borderId="23" xfId="1" applyFont="1" applyFill="1" applyBorder="1" applyAlignment="1">
      <alignment horizontal="center"/>
    </xf>
    <xf numFmtId="0" fontId="15" fillId="0" borderId="24" xfId="1" applyNumberFormat="1" applyFont="1" applyBorder="1"/>
    <xf numFmtId="0" fontId="15" fillId="0" borderId="17" xfId="1" applyNumberFormat="1" applyFont="1" applyBorder="1"/>
    <xf numFmtId="43" fontId="16" fillId="0" borderId="25" xfId="1" applyFont="1" applyBorder="1"/>
    <xf numFmtId="43" fontId="16" fillId="0" borderId="14" xfId="1" applyFont="1" applyBorder="1"/>
    <xf numFmtId="0" fontId="15" fillId="0" borderId="32" xfId="0" applyNumberFormat="1" applyFont="1" applyBorder="1"/>
    <xf numFmtId="0" fontId="15" fillId="0" borderId="18" xfId="1" applyNumberFormat="1" applyFont="1" applyBorder="1"/>
    <xf numFmtId="43" fontId="16" fillId="0" borderId="27" xfId="1" applyFont="1" applyBorder="1"/>
    <xf numFmtId="43" fontId="16" fillId="0" borderId="19" xfId="1" applyFont="1" applyBorder="1"/>
    <xf numFmtId="0" fontId="16" fillId="0" borderId="20" xfId="0" applyNumberFormat="1" applyFont="1" applyBorder="1" applyAlignment="1">
      <alignment horizontal="center"/>
    </xf>
    <xf numFmtId="43" fontId="16" fillId="0" borderId="21" xfId="1" applyFont="1" applyBorder="1" applyAlignment="1">
      <alignment horizontal="center"/>
    </xf>
    <xf numFmtId="0" fontId="16" fillId="0" borderId="22" xfId="0" applyNumberFormat="1" applyFont="1" applyBorder="1" applyAlignment="1">
      <alignment horizontal="center"/>
    </xf>
    <xf numFmtId="43" fontId="16" fillId="0" borderId="23" xfId="1" applyFont="1" applyBorder="1" applyAlignment="1">
      <alignment horizontal="center"/>
    </xf>
    <xf numFmtId="43" fontId="16" fillId="0" borderId="26" xfId="1" applyFont="1" applyBorder="1"/>
    <xf numFmtId="0" fontId="15" fillId="0" borderId="18" xfId="0" applyNumberFormat="1" applyFont="1" applyBorder="1"/>
    <xf numFmtId="0" fontId="8" fillId="0" borderId="28" xfId="1" applyNumberFormat="1" applyFont="1" applyFill="1" applyBorder="1"/>
    <xf numFmtId="43" fontId="9" fillId="0" borderId="40" xfId="1" applyFont="1" applyBorder="1"/>
    <xf numFmtId="0" fontId="8" fillId="0" borderId="29" xfId="1" applyNumberFormat="1" applyFont="1" applyBorder="1" applyAlignment="1"/>
    <xf numFmtId="0" fontId="8" fillId="0" borderId="41" xfId="1" applyNumberFormat="1" applyFont="1" applyBorder="1" applyAlignment="1"/>
    <xf numFmtId="43" fontId="9" fillId="0" borderId="17" xfId="1" applyFont="1" applyFill="1" applyBorder="1"/>
    <xf numFmtId="0" fontId="10" fillId="0" borderId="18" xfId="0" applyFont="1" applyFill="1" applyBorder="1"/>
    <xf numFmtId="43" fontId="11" fillId="0" borderId="27" xfId="0" applyNumberFormat="1" applyFont="1" applyFill="1" applyBorder="1"/>
    <xf numFmtId="0" fontId="8" fillId="0" borderId="39" xfId="1" applyNumberFormat="1" applyFont="1" applyFill="1" applyBorder="1"/>
    <xf numFmtId="0" fontId="8" fillId="0" borderId="18" xfId="0" applyNumberFormat="1" applyFont="1" applyFill="1" applyBorder="1" applyAlignment="1"/>
    <xf numFmtId="0" fontId="15" fillId="0" borderId="29" xfId="1" applyNumberFormat="1" applyFont="1" applyBorder="1"/>
    <xf numFmtId="43" fontId="9" fillId="0" borderId="33" xfId="1" applyFont="1" applyBorder="1"/>
    <xf numFmtId="0" fontId="16" fillId="0" borderId="20" xfId="0" applyNumberFormat="1" applyFont="1" applyFill="1" applyBorder="1" applyAlignment="1">
      <alignment horizontal="center"/>
    </xf>
    <xf numFmtId="43" fontId="16" fillId="0" borderId="21" xfId="1" applyFont="1" applyFill="1" applyBorder="1" applyAlignment="1">
      <alignment horizontal="center"/>
    </xf>
    <xf numFmtId="0" fontId="16" fillId="0" borderId="31" xfId="0" applyNumberFormat="1" applyFont="1" applyFill="1" applyBorder="1" applyAlignment="1">
      <alignment horizontal="center"/>
    </xf>
    <xf numFmtId="43" fontId="16" fillId="0" borderId="23" xfId="1" applyFont="1" applyFill="1" applyBorder="1" applyAlignment="1">
      <alignment horizontal="center"/>
    </xf>
    <xf numFmtId="0" fontId="15" fillId="0" borderId="18" xfId="1" applyNumberFormat="1" applyFont="1" applyFill="1" applyBorder="1"/>
    <xf numFmtId="43" fontId="16" fillId="0" borderId="27" xfId="1" applyFont="1" applyFill="1" applyBorder="1"/>
    <xf numFmtId="0" fontId="16" fillId="0" borderId="28" xfId="0" applyFont="1" applyFill="1" applyBorder="1"/>
    <xf numFmtId="0" fontId="16" fillId="0" borderId="19" xfId="0" applyFont="1" applyFill="1" applyBorder="1"/>
    <xf numFmtId="0" fontId="8" fillId="0" borderId="29" xfId="1" applyNumberFormat="1" applyFont="1" applyFill="1" applyBorder="1"/>
    <xf numFmtId="0" fontId="8" fillId="0" borderId="29" xfId="1" applyNumberFormat="1" applyFont="1" applyBorder="1"/>
    <xf numFmtId="0" fontId="12" fillId="0" borderId="33" xfId="1" applyNumberFormat="1" applyFont="1" applyBorder="1" applyAlignment="1"/>
    <xf numFmtId="0" fontId="8" fillId="0" borderId="24" xfId="0" applyNumberFormat="1" applyFont="1" applyFill="1" applyBorder="1"/>
    <xf numFmtId="43" fontId="9" fillId="0" borderId="0" xfId="1" applyFont="1" applyFill="1" applyBorder="1"/>
    <xf numFmtId="43" fontId="9" fillId="0" borderId="30" xfId="1" applyFont="1" applyFill="1" applyBorder="1"/>
    <xf numFmtId="0" fontId="8" fillId="0" borderId="15" xfId="0" applyNumberFormat="1" applyFont="1" applyFill="1" applyBorder="1"/>
    <xf numFmtId="43" fontId="9" fillId="0" borderId="33" xfId="1" applyFont="1" applyFill="1" applyBorder="1"/>
    <xf numFmtId="0" fontId="15" fillId="0" borderId="34" xfId="1" applyNumberFormat="1" applyFont="1" applyBorder="1"/>
    <xf numFmtId="43" fontId="16" fillId="0" borderId="37" xfId="1" applyFont="1" applyBorder="1"/>
    <xf numFmtId="43" fontId="18" fillId="0" borderId="19" xfId="1" applyFont="1" applyBorder="1"/>
    <xf numFmtId="0" fontId="15" fillId="0" borderId="36" xfId="1" applyNumberFormat="1" applyFont="1" applyBorder="1"/>
    <xf numFmtId="0" fontId="17" fillId="0" borderId="33" xfId="1" applyNumberFormat="1" applyFont="1" applyBorder="1" applyAlignment="1"/>
    <xf numFmtId="43" fontId="16" fillId="0" borderId="35" xfId="1" applyFont="1" applyBorder="1"/>
    <xf numFmtId="0" fontId="8" fillId="0" borderId="18" xfId="0" applyNumberFormat="1" applyFont="1" applyFill="1" applyBorder="1"/>
    <xf numFmtId="0" fontId="8" fillId="0" borderId="28" xfId="0" applyNumberFormat="1" applyFont="1" applyBorder="1"/>
    <xf numFmtId="43" fontId="11" fillId="0" borderId="30" xfId="0" applyNumberFormat="1" applyFont="1" applyBorder="1"/>
    <xf numFmtId="0" fontId="9" fillId="0" borderId="40" xfId="0" applyFont="1" applyBorder="1"/>
    <xf numFmtId="0" fontId="12" fillId="0" borderId="42" xfId="1" applyNumberFormat="1" applyFont="1" applyBorder="1" applyAlignment="1"/>
    <xf numFmtId="43" fontId="13" fillId="0" borderId="43" xfId="1" applyFont="1" applyBorder="1"/>
    <xf numFmtId="0" fontId="8" fillId="0" borderId="39" xfId="1" applyNumberFormat="1" applyFont="1" applyBorder="1" applyAlignment="1"/>
    <xf numFmtId="0" fontId="8" fillId="0" borderId="33" xfId="0" applyNumberFormat="1" applyFont="1" applyBorder="1"/>
    <xf numFmtId="43" fontId="19" fillId="0" borderId="0" xfId="0" applyNumberFormat="1" applyFont="1" applyAlignment="1">
      <alignment wrapText="1"/>
    </xf>
    <xf numFmtId="43" fontId="9" fillId="0" borderId="39" xfId="1" applyFont="1" applyFill="1" applyBorder="1"/>
    <xf numFmtId="43" fontId="9" fillId="0" borderId="40" xfId="1" applyFont="1" applyFill="1" applyBorder="1"/>
    <xf numFmtId="0" fontId="9" fillId="0" borderId="41" xfId="0" applyFont="1" applyFill="1" applyBorder="1"/>
    <xf numFmtId="43" fontId="9" fillId="0" borderId="16" xfId="1" applyFont="1" applyBorder="1" applyAlignment="1">
      <alignment horizontal="center"/>
    </xf>
    <xf numFmtId="43" fontId="9" fillId="0" borderId="26" xfId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8" fillId="0" borderId="24" xfId="0" applyNumberFormat="1" applyFont="1" applyBorder="1" applyAlignment="1">
      <alignment horizontal="left"/>
    </xf>
    <xf numFmtId="0" fontId="8" fillId="0" borderId="18" xfId="0" applyNumberFormat="1" applyFont="1" applyBorder="1" applyAlignment="1">
      <alignment horizontal="left"/>
    </xf>
    <xf numFmtId="0" fontId="8" fillId="0" borderId="41" xfId="1" applyNumberFormat="1" applyFont="1" applyFill="1" applyBorder="1"/>
    <xf numFmtId="0" fontId="10" fillId="0" borderId="29" xfId="0" applyFont="1" applyFill="1" applyBorder="1"/>
    <xf numFmtId="0" fontId="15" fillId="0" borderId="33" xfId="1" applyNumberFormat="1" applyFont="1" applyBorder="1" applyAlignment="1"/>
    <xf numFmtId="0" fontId="13" fillId="0" borderId="28" xfId="0" applyFont="1" applyFill="1" applyBorder="1"/>
    <xf numFmtId="43" fontId="16" fillId="0" borderId="0" xfId="1" applyFont="1" applyBorder="1"/>
    <xf numFmtId="43" fontId="16" fillId="0" borderId="33" xfId="1" applyFont="1" applyBorder="1"/>
    <xf numFmtId="0" fontId="15" fillId="0" borderId="13" xfId="0" applyNumberFormat="1" applyFont="1" applyBorder="1"/>
    <xf numFmtId="0" fontId="15" fillId="0" borderId="28" xfId="0" applyNumberFormat="1" applyFont="1" applyFill="1" applyBorder="1"/>
    <xf numFmtId="2" fontId="19" fillId="0" borderId="0" xfId="0" applyNumberFormat="1" applyFont="1" applyAlignment="1">
      <alignment horizontal="left" wrapText="1"/>
    </xf>
    <xf numFmtId="0" fontId="15" fillId="0" borderId="33" xfId="1" applyNumberFormat="1" applyFont="1" applyFill="1" applyBorder="1"/>
    <xf numFmtId="2" fontId="19" fillId="0" borderId="0" xfId="0" applyNumberFormat="1" applyFont="1" applyAlignment="1">
      <alignment horizontal="left"/>
    </xf>
    <xf numFmtId="2" fontId="0" fillId="14" borderId="0" xfId="0" applyNumberFormat="1" applyFill="1" applyAlignment="1">
      <alignment horizontal="right"/>
    </xf>
    <xf numFmtId="2" fontId="0" fillId="15" borderId="0" xfId="0" applyNumberFormat="1" applyFill="1" applyAlignment="1">
      <alignment horizontal="right"/>
    </xf>
    <xf numFmtId="2" fontId="20" fillId="0" borderId="0" xfId="0" applyNumberFormat="1" applyFont="1" applyFill="1" applyAlignment="1">
      <alignment horizontal="center" wrapText="1"/>
    </xf>
    <xf numFmtId="0" fontId="23" fillId="0" borderId="15" xfId="0" applyNumberFormat="1" applyFont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/>
    <xf numFmtId="0" fontId="8" fillId="0" borderId="16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14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45" xfId="0" applyFont="1" applyBorder="1"/>
    <xf numFmtId="0" fontId="8" fillId="0" borderId="14" xfId="0" applyFont="1" applyBorder="1"/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wrapText="1"/>
    </xf>
    <xf numFmtId="0" fontId="8" fillId="0" borderId="48" xfId="0" applyFont="1" applyBorder="1" applyAlignment="1">
      <alignment wrapText="1"/>
    </xf>
    <xf numFmtId="0" fontId="12" fillId="0" borderId="44" xfId="0" applyFont="1" applyBorder="1"/>
    <xf numFmtId="0" fontId="12" fillId="0" borderId="49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8" fillId="0" borderId="50" xfId="0" applyFont="1" applyBorder="1"/>
    <xf numFmtId="0" fontId="8" fillId="0" borderId="25" xfId="0" applyFont="1" applyBorder="1"/>
    <xf numFmtId="0" fontId="8" fillId="0" borderId="51" xfId="0" applyFont="1" applyBorder="1"/>
    <xf numFmtId="0" fontId="8" fillId="0" borderId="26" xfId="0" applyFont="1" applyBorder="1"/>
    <xf numFmtId="0" fontId="8" fillId="0" borderId="52" xfId="0" applyFont="1" applyBorder="1"/>
    <xf numFmtId="0" fontId="8" fillId="0" borderId="53" xfId="0" applyFont="1" applyBorder="1"/>
    <xf numFmtId="0" fontId="8" fillId="0" borderId="54" xfId="0" applyFont="1" applyBorder="1"/>
    <xf numFmtId="0" fontId="8" fillId="0" borderId="55" xfId="0" applyFont="1" applyBorder="1"/>
    <xf numFmtId="0" fontId="8" fillId="0" borderId="56" xfId="0" applyFont="1" applyBorder="1"/>
    <xf numFmtId="0" fontId="8" fillId="0" borderId="19" xfId="0" applyFont="1" applyBorder="1"/>
    <xf numFmtId="0" fontId="9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9" fillId="0" borderId="44" xfId="0" applyFont="1" applyBorder="1"/>
    <xf numFmtId="0" fontId="9" fillId="0" borderId="44" xfId="0" applyFont="1" applyBorder="1" applyAlignment="1">
      <alignment horizontal="center"/>
    </xf>
    <xf numFmtId="0" fontId="5" fillId="0" borderId="62" xfId="1203" applyFont="1" applyFill="1" applyBorder="1" applyAlignment="1">
      <alignment horizontal="center"/>
    </xf>
    <xf numFmtId="0" fontId="5" fillId="0" borderId="63" xfId="1203" applyFont="1" applyFill="1" applyBorder="1" applyAlignment="1">
      <alignment horizontal="center"/>
    </xf>
    <xf numFmtId="0" fontId="5" fillId="0" borderId="64" xfId="1203" applyFont="1" applyFill="1" applyBorder="1" applyAlignment="1">
      <alignment horizontal="center"/>
    </xf>
    <xf numFmtId="0" fontId="5" fillId="0" borderId="62" xfId="1203" applyFont="1" applyBorder="1" applyAlignment="1">
      <alignment horizontal="center"/>
    </xf>
    <xf numFmtId="0" fontId="5" fillId="0" borderId="63" xfId="1203" applyFont="1" applyBorder="1" applyAlignment="1">
      <alignment horizontal="center"/>
    </xf>
    <xf numFmtId="0" fontId="5" fillId="0" borderId="64" xfId="1203" applyFont="1" applyBorder="1" applyAlignment="1">
      <alignment horizontal="center"/>
    </xf>
    <xf numFmtId="164" fontId="5" fillId="0" borderId="62" xfId="1" applyNumberFormat="1" applyFont="1" applyBorder="1" applyAlignment="1">
      <alignment horizontal="center"/>
    </xf>
    <xf numFmtId="164" fontId="5" fillId="0" borderId="63" xfId="1" applyNumberFormat="1" applyFont="1" applyBorder="1" applyAlignment="1">
      <alignment horizontal="center"/>
    </xf>
    <xf numFmtId="164" fontId="5" fillId="0" borderId="64" xfId="1" applyNumberFormat="1" applyFont="1" applyBorder="1" applyAlignment="1">
      <alignment horizontal="center"/>
    </xf>
    <xf numFmtId="2" fontId="28" fillId="0" borderId="0" xfId="0" applyNumberFormat="1" applyFont="1" applyFill="1" applyAlignment="1">
      <alignment horizontal="left" vertical="center" wrapText="1"/>
    </xf>
    <xf numFmtId="167" fontId="5" fillId="0" borderId="7" xfId="1203" applyNumberFormat="1" applyFont="1" applyBorder="1" applyAlignment="1">
      <alignment horizontal="right" vertical="center"/>
    </xf>
    <xf numFmtId="167" fontId="5" fillId="0" borderId="8" xfId="1203" applyNumberFormat="1" applyFont="1" applyBorder="1" applyAlignment="1">
      <alignment horizontal="right" vertical="center"/>
    </xf>
    <xf numFmtId="167" fontId="29" fillId="16" borderId="8" xfId="1203" applyNumberFormat="1" applyFont="1" applyFill="1" applyBorder="1" applyAlignment="1">
      <alignment horizontal="right" vertical="center"/>
    </xf>
    <xf numFmtId="167" fontId="5" fillId="0" borderId="65" xfId="1203" applyNumberFormat="1" applyFont="1" applyBorder="1" applyAlignment="1">
      <alignment horizontal="right" vertical="center"/>
    </xf>
    <xf numFmtId="0" fontId="5" fillId="0" borderId="57" xfId="1203" applyFont="1" applyBorder="1" applyAlignment="1">
      <alignment horizontal="left" vertical="top" wrapText="1"/>
    </xf>
    <xf numFmtId="167" fontId="5" fillId="0" borderId="7" xfId="1203" applyNumberFormat="1" applyFont="1" applyBorder="1" applyAlignment="1">
      <alignment horizontal="right" vertical="top"/>
    </xf>
    <xf numFmtId="167" fontId="5" fillId="2" borderId="7" xfId="1203" applyNumberFormat="1" applyFont="1" applyFill="1" applyBorder="1" applyAlignment="1">
      <alignment horizontal="right" vertical="top"/>
    </xf>
    <xf numFmtId="167" fontId="0" fillId="0" borderId="0" xfId="0" applyNumberFormat="1"/>
    <xf numFmtId="164" fontId="5" fillId="0" borderId="7" xfId="1" applyNumberFormat="1" applyFont="1" applyBorder="1" applyAlignment="1">
      <alignment horizontal="right" vertical="top"/>
    </xf>
    <xf numFmtId="164" fontId="5" fillId="2" borderId="7" xfId="1" applyNumberFormat="1" applyFont="1" applyFill="1" applyBorder="1" applyAlignment="1">
      <alignment horizontal="right" vertical="top"/>
    </xf>
    <xf numFmtId="167" fontId="29" fillId="16" borderId="11" xfId="1203" applyNumberFormat="1" applyFont="1" applyFill="1" applyBorder="1" applyAlignment="1">
      <alignment horizontal="right" vertical="center"/>
    </xf>
    <xf numFmtId="167" fontId="5" fillId="0" borderId="12" xfId="1203" applyNumberFormat="1" applyFont="1" applyBorder="1" applyAlignment="1">
      <alignment horizontal="right" vertical="center"/>
    </xf>
    <xf numFmtId="167" fontId="5" fillId="0" borderId="66" xfId="1203" applyNumberFormat="1" applyFont="1" applyBorder="1" applyAlignment="1">
      <alignment horizontal="right" vertical="center"/>
    </xf>
    <xf numFmtId="0" fontId="5" fillId="0" borderId="67" xfId="1203" applyFont="1" applyBorder="1" applyAlignment="1">
      <alignment horizontal="left" vertical="top" wrapText="1"/>
    </xf>
    <xf numFmtId="167" fontId="5" fillId="0" borderId="11" xfId="1203" applyNumberFormat="1" applyFont="1" applyBorder="1" applyAlignment="1">
      <alignment horizontal="right" vertical="center"/>
    </xf>
    <xf numFmtId="167" fontId="29" fillId="16" borderId="12" xfId="1203" applyNumberFormat="1" applyFont="1" applyFill="1" applyBorder="1" applyAlignment="1">
      <alignment horizontal="right" vertical="center"/>
    </xf>
    <xf numFmtId="2" fontId="0" fillId="0" borderId="0" xfId="0" applyNumberFormat="1" applyFill="1" applyAlignment="1">
      <alignment horizontal="left" vertical="top" wrapText="1"/>
    </xf>
    <xf numFmtId="167" fontId="29" fillId="16" borderId="66" xfId="1203" applyNumberFormat="1" applyFont="1" applyFill="1" applyBorder="1" applyAlignment="1">
      <alignment horizontal="right" vertical="center"/>
    </xf>
    <xf numFmtId="167" fontId="5" fillId="0" borderId="68" xfId="1203" applyNumberFormat="1" applyFont="1" applyBorder="1" applyAlignment="1">
      <alignment horizontal="right" vertical="center"/>
    </xf>
    <xf numFmtId="167" fontId="5" fillId="0" borderId="69" xfId="1203" applyNumberFormat="1" applyFont="1" applyBorder="1" applyAlignment="1">
      <alignment horizontal="right" vertical="center"/>
    </xf>
    <xf numFmtId="167" fontId="29" fillId="16" borderId="69" xfId="1203" applyNumberFormat="1" applyFont="1" applyFill="1" applyBorder="1" applyAlignment="1">
      <alignment horizontal="right" vertical="center"/>
    </xf>
    <xf numFmtId="167" fontId="5" fillId="0" borderId="70" xfId="1203" applyNumberFormat="1" applyFont="1" applyBorder="1" applyAlignment="1">
      <alignment horizontal="right" vertical="center"/>
    </xf>
    <xf numFmtId="0" fontId="5" fillId="0" borderId="61" xfId="1203" applyFont="1" applyBorder="1" applyAlignment="1">
      <alignment horizontal="left" vertical="top" wrapText="1"/>
    </xf>
    <xf numFmtId="0" fontId="0" fillId="0" borderId="0" xfId="0" applyAlignment="1"/>
    <xf numFmtId="0" fontId="5" fillId="0" borderId="71" xfId="1204" applyFont="1" applyBorder="1" applyAlignment="1">
      <alignment horizontal="left" wrapText="1"/>
    </xf>
    <xf numFmtId="0" fontId="5" fillId="0" borderId="3" xfId="1204" applyFont="1" applyBorder="1" applyAlignment="1">
      <alignment horizontal="center" wrapText="1"/>
    </xf>
    <xf numFmtId="0" fontId="5" fillId="0" borderId="72" xfId="1204" applyFont="1" applyBorder="1" applyAlignment="1">
      <alignment horizontal="center" wrapText="1"/>
    </xf>
    <xf numFmtId="2" fontId="31" fillId="0" borderId="73" xfId="0" applyNumberFormat="1" applyFont="1" applyFill="1" applyBorder="1" applyAlignment="1">
      <alignment wrapText="1"/>
    </xf>
    <xf numFmtId="168" fontId="5" fillId="0" borderId="7" xfId="1204" applyNumberFormat="1" applyFont="1" applyBorder="1" applyAlignment="1">
      <alignment horizontal="right" vertical="top"/>
    </xf>
    <xf numFmtId="167" fontId="5" fillId="0" borderId="65" xfId="1204" applyNumberFormat="1" applyFont="1" applyBorder="1" applyAlignment="1">
      <alignment horizontal="right" vertical="top"/>
    </xf>
    <xf numFmtId="2" fontId="31" fillId="0" borderId="74" xfId="0" applyNumberFormat="1" applyFont="1" applyFill="1" applyBorder="1" applyAlignment="1">
      <alignment wrapText="1"/>
    </xf>
    <xf numFmtId="168" fontId="5" fillId="0" borderId="11" xfId="1204" applyNumberFormat="1" applyFont="1" applyBorder="1" applyAlignment="1">
      <alignment horizontal="right" vertical="top"/>
    </xf>
    <xf numFmtId="167" fontId="5" fillId="0" borderId="66" xfId="1204" applyNumberFormat="1" applyFont="1" applyBorder="1" applyAlignment="1">
      <alignment horizontal="right" vertical="top"/>
    </xf>
    <xf numFmtId="2" fontId="31" fillId="0" borderId="75" xfId="0" applyNumberFormat="1" applyFont="1" applyFill="1" applyBorder="1" applyAlignment="1">
      <alignment wrapText="1"/>
    </xf>
    <xf numFmtId="168" fontId="5" fillId="0" borderId="76" xfId="1204" applyNumberFormat="1" applyFont="1" applyBorder="1" applyAlignment="1">
      <alignment horizontal="right" vertical="top"/>
    </xf>
    <xf numFmtId="167" fontId="5" fillId="0" borderId="70" xfId="1204" applyNumberFormat="1" applyFont="1" applyBorder="1" applyAlignment="1">
      <alignment horizontal="right" vertical="top"/>
    </xf>
    <xf numFmtId="0" fontId="32" fillId="0" borderId="0" xfId="0" applyFont="1"/>
    <xf numFmtId="0" fontId="33" fillId="0" borderId="77" xfId="0" applyFont="1" applyBorder="1" applyAlignment="1">
      <alignment horizontal="center"/>
    </xf>
    <xf numFmtId="0" fontId="33" fillId="0" borderId="78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80" xfId="0" applyFont="1" applyBorder="1"/>
    <xf numFmtId="0" fontId="32" fillId="0" borderId="82" xfId="0" applyFont="1" applyBorder="1"/>
    <xf numFmtId="0" fontId="32" fillId="0" borderId="82" xfId="0" applyFont="1" applyBorder="1" applyAlignment="1">
      <alignment horizontal="left" vertical="center"/>
    </xf>
    <xf numFmtId="0" fontId="32" fillId="0" borderId="84" xfId="0" applyFont="1" applyBorder="1"/>
    <xf numFmtId="0" fontId="32" fillId="15" borderId="82" xfId="0" applyFont="1" applyFill="1" applyBorder="1"/>
    <xf numFmtId="0" fontId="32" fillId="15" borderId="83" xfId="0" applyFont="1" applyFill="1" applyBorder="1"/>
    <xf numFmtId="0" fontId="32" fillId="0" borderId="40" xfId="0" applyFont="1" applyBorder="1"/>
    <xf numFmtId="0" fontId="32" fillId="0" borderId="29" xfId="0" applyFont="1" applyBorder="1"/>
    <xf numFmtId="0" fontId="32" fillId="15" borderId="86" xfId="0" applyFont="1" applyFill="1" applyBorder="1"/>
    <xf numFmtId="0" fontId="32" fillId="0" borderId="86" xfId="0" applyFont="1" applyBorder="1"/>
    <xf numFmtId="0" fontId="32" fillId="15" borderId="84" xfId="0" applyFont="1" applyFill="1" applyBorder="1"/>
    <xf numFmtId="0" fontId="32" fillId="15" borderId="82" xfId="0" applyFont="1" applyFill="1" applyBorder="1" applyAlignment="1">
      <alignment vertical="center"/>
    </xf>
    <xf numFmtId="0" fontId="32" fillId="15" borderId="84" xfId="0" applyFont="1" applyFill="1" applyBorder="1" applyAlignment="1">
      <alignment vertical="center"/>
    </xf>
    <xf numFmtId="0" fontId="34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43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0" fontId="11" fillId="0" borderId="100" xfId="0" applyFont="1" applyBorder="1" applyAlignment="1">
      <alignment horizontal="center" vertical="center"/>
    </xf>
    <xf numFmtId="0" fontId="11" fillId="0" borderId="101" xfId="0" applyFont="1" applyBorder="1" applyAlignment="1">
      <alignment horizontal="right" vertical="center"/>
    </xf>
    <xf numFmtId="0" fontId="11" fillId="0" borderId="102" xfId="0" applyFont="1" applyBorder="1" applyAlignment="1">
      <alignment horizontal="right" vertical="center"/>
    </xf>
    <xf numFmtId="0" fontId="11" fillId="0" borderId="101" xfId="0" applyFont="1" applyBorder="1" applyAlignment="1">
      <alignment vertical="center" wrapText="1"/>
    </xf>
    <xf numFmtId="0" fontId="11" fillId="0" borderId="102" xfId="0" applyFont="1" applyBorder="1" applyAlignment="1">
      <alignment vertical="center" wrapText="1"/>
    </xf>
    <xf numFmtId="0" fontId="11" fillId="0" borderId="103" xfId="0" applyFont="1" applyBorder="1" applyAlignment="1">
      <alignment horizontal="center" vertical="center"/>
    </xf>
    <xf numFmtId="0" fontId="11" fillId="0" borderId="104" xfId="0" applyFont="1" applyBorder="1" applyAlignment="1">
      <alignment horizontal="right" vertical="center"/>
    </xf>
    <xf numFmtId="0" fontId="11" fillId="0" borderId="104" xfId="0" applyFont="1" applyBorder="1" applyAlignment="1">
      <alignment vertical="center" wrapText="1"/>
    </xf>
    <xf numFmtId="0" fontId="11" fillId="0" borderId="105" xfId="0" applyFont="1" applyBorder="1" applyAlignment="1">
      <alignment vertical="center" wrapText="1"/>
    </xf>
    <xf numFmtId="2" fontId="0" fillId="0" borderId="107" xfId="0" applyNumberFormat="1" applyBorder="1" applyAlignment="1">
      <alignment horizontal="right"/>
    </xf>
    <xf numFmtId="2" fontId="0" fillId="4" borderId="107" xfId="0" applyNumberFormat="1" applyFill="1" applyBorder="1" applyAlignment="1">
      <alignment horizontal="right"/>
    </xf>
    <xf numFmtId="2" fontId="0" fillId="0" borderId="107" xfId="0" applyNumberFormat="1" applyFill="1" applyBorder="1" applyAlignment="1">
      <alignment horizontal="right"/>
    </xf>
    <xf numFmtId="2" fontId="0" fillId="15" borderId="107" xfId="0" applyNumberFormat="1" applyFill="1" applyBorder="1" applyAlignment="1">
      <alignment horizontal="right"/>
    </xf>
    <xf numFmtId="2" fontId="0" fillId="14" borderId="107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15" borderId="0" xfId="0" applyNumberFormat="1" applyFill="1" applyBorder="1" applyAlignment="1">
      <alignment horizontal="right"/>
    </xf>
    <xf numFmtId="2" fontId="0" fillId="4" borderId="0" xfId="0" applyNumberFormat="1" applyFill="1" applyBorder="1" applyAlignment="1">
      <alignment horizontal="right"/>
    </xf>
    <xf numFmtId="2" fontId="0" fillId="0" borderId="108" xfId="0" applyNumberFormat="1" applyBorder="1" applyAlignment="1">
      <alignment horizontal="left" vertical="center" wrapText="1"/>
    </xf>
    <xf numFmtId="2" fontId="0" fillId="0" borderId="109" xfId="0" applyNumberFormat="1" applyFill="1" applyBorder="1" applyAlignment="1">
      <alignment horizontal="center" textRotation="90" wrapText="1"/>
    </xf>
    <xf numFmtId="2" fontId="20" fillId="0" borderId="109" xfId="0" applyNumberFormat="1" applyFont="1" applyFill="1" applyBorder="1" applyAlignment="1">
      <alignment horizontal="center" textRotation="90" wrapText="1"/>
    </xf>
    <xf numFmtId="2" fontId="36" fillId="0" borderId="109" xfId="0" applyNumberFormat="1" applyFont="1" applyFill="1" applyBorder="1" applyAlignment="1">
      <alignment horizontal="center" textRotation="90" wrapText="1"/>
    </xf>
    <xf numFmtId="2" fontId="0" fillId="0" borderId="109" xfId="0" applyNumberFormat="1" applyFont="1" applyFill="1" applyBorder="1" applyAlignment="1">
      <alignment horizontal="center" textRotation="90" wrapText="1"/>
    </xf>
    <xf numFmtId="2" fontId="0" fillId="0" borderId="110" xfId="0" applyNumberFormat="1" applyFill="1" applyBorder="1" applyAlignment="1">
      <alignment horizontal="center" textRotation="90" wrapText="1"/>
    </xf>
    <xf numFmtId="2" fontId="19" fillId="0" borderId="24" xfId="0" applyNumberFormat="1" applyFont="1" applyBorder="1" applyAlignment="1">
      <alignment horizontal="left"/>
    </xf>
    <xf numFmtId="2" fontId="0" fillId="0" borderId="26" xfId="0" applyNumberFormat="1" applyFill="1" applyBorder="1" applyAlignment="1">
      <alignment horizontal="center" wrapText="1"/>
    </xf>
    <xf numFmtId="2" fontId="0" fillId="0" borderId="24" xfId="0" applyNumberFormat="1" applyBorder="1" applyAlignment="1">
      <alignment horizontal="left" wrapText="1"/>
    </xf>
    <xf numFmtId="2" fontId="0" fillId="0" borderId="0" xfId="0" applyNumberFormat="1" applyFill="1" applyBorder="1" applyAlignment="1">
      <alignment horizontal="center" wrapText="1"/>
    </xf>
    <xf numFmtId="2" fontId="0" fillId="0" borderId="24" xfId="0" applyNumberFormat="1" applyFont="1" applyBorder="1" applyAlignment="1">
      <alignment horizontal="left" wrapText="1"/>
    </xf>
    <xf numFmtId="2" fontId="0" fillId="0" borderId="26" xfId="0" applyNumberFormat="1" applyBorder="1" applyAlignment="1">
      <alignment horizontal="right"/>
    </xf>
    <xf numFmtId="2" fontId="19" fillId="0" borderId="111" xfId="0" applyNumberFormat="1" applyFont="1" applyBorder="1" applyAlignment="1">
      <alignment horizontal="left" wrapText="1"/>
    </xf>
    <xf numFmtId="2" fontId="0" fillId="0" borderId="53" xfId="0" applyNumberFormat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9" fillId="0" borderId="18" xfId="0" applyNumberFormat="1" applyFont="1" applyBorder="1" applyAlignment="1">
      <alignment horizontal="left" wrapText="1"/>
    </xf>
    <xf numFmtId="2" fontId="0" fillId="0" borderId="33" xfId="0" applyNumberFormat="1" applyBorder="1" applyAlignment="1">
      <alignment horizontal="right"/>
    </xf>
    <xf numFmtId="2" fontId="0" fillId="15" borderId="33" xfId="0" applyNumberFormat="1" applyFill="1" applyBorder="1" applyAlignment="1">
      <alignment horizontal="right"/>
    </xf>
    <xf numFmtId="2" fontId="0" fillId="4" borderId="33" xfId="0" applyNumberFormat="1" applyFill="1" applyBorder="1" applyAlignment="1">
      <alignment horizontal="right"/>
    </xf>
    <xf numFmtId="2" fontId="0" fillId="0" borderId="33" xfId="0" applyNumberFormat="1" applyFill="1" applyBorder="1" applyAlignment="1">
      <alignment horizontal="right"/>
    </xf>
    <xf numFmtId="2" fontId="0" fillId="14" borderId="33" xfId="0" applyNumberFormat="1" applyFill="1" applyBorder="1" applyAlignment="1">
      <alignment horizontal="right"/>
    </xf>
    <xf numFmtId="2" fontId="0" fillId="0" borderId="19" xfId="0" applyNumberFormat="1" applyBorder="1" applyAlignment="1">
      <alignment horizontal="right"/>
    </xf>
    <xf numFmtId="2" fontId="0" fillId="0" borderId="0" xfId="0" applyNumberFormat="1" applyBorder="1" applyAlignment="1">
      <alignment horizontal="left" wrapText="1"/>
    </xf>
    <xf numFmtId="2" fontId="0" fillId="0" borderId="24" xfId="0" applyNumberFormat="1" applyFont="1" applyBorder="1" applyAlignment="1">
      <alignment horizontal="left"/>
    </xf>
    <xf numFmtId="2" fontId="0" fillId="0" borderId="24" xfId="0" applyNumberFormat="1" applyBorder="1" applyAlignment="1">
      <alignment horizontal="left"/>
    </xf>
    <xf numFmtId="2" fontId="0" fillId="0" borderId="24" xfId="0" applyNumberFormat="1" applyFill="1" applyBorder="1" applyAlignment="1">
      <alignment horizontal="left" wrapText="1"/>
    </xf>
    <xf numFmtId="0" fontId="32" fillId="0" borderId="79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0" borderId="80" xfId="0" applyFont="1" applyBorder="1" applyAlignment="1">
      <alignment horizontal="left" vertical="center"/>
    </xf>
    <xf numFmtId="0" fontId="32" fillId="0" borderId="82" xfId="0" applyFont="1" applyBorder="1" applyAlignment="1">
      <alignment horizontal="left" vertical="center"/>
    </xf>
    <xf numFmtId="0" fontId="32" fillId="0" borderId="79" xfId="0" applyFont="1" applyBorder="1" applyAlignment="1">
      <alignment horizontal="center" textRotation="90" wrapText="1"/>
    </xf>
    <xf numFmtId="0" fontId="32" fillId="0" borderId="81" xfId="0" applyFont="1" applyBorder="1" applyAlignment="1">
      <alignment horizontal="center" textRotation="90" wrapText="1"/>
    </xf>
    <xf numFmtId="0" fontId="32" fillId="0" borderId="83" xfId="0" applyFont="1" applyBorder="1" applyAlignment="1">
      <alignment horizontal="center" textRotation="90" wrapText="1"/>
    </xf>
    <xf numFmtId="0" fontId="32" fillId="0" borderId="84" xfId="0" applyFont="1" applyBorder="1" applyAlignment="1">
      <alignment horizontal="left" vertical="center"/>
    </xf>
    <xf numFmtId="0" fontId="32" fillId="0" borderId="79" xfId="0" applyFont="1" applyBorder="1" applyAlignment="1">
      <alignment horizontal="center" vertical="center" textRotation="90" wrapText="1"/>
    </xf>
    <xf numFmtId="0" fontId="32" fillId="0" borderId="81" xfId="0" applyFont="1" applyBorder="1" applyAlignment="1">
      <alignment horizontal="center" vertical="center" textRotation="90" wrapText="1"/>
    </xf>
    <xf numFmtId="0" fontId="32" fillId="0" borderId="83" xfId="0" applyFont="1" applyBorder="1" applyAlignment="1">
      <alignment horizontal="center" vertical="center" textRotation="90" wrapText="1"/>
    </xf>
    <xf numFmtId="0" fontId="32" fillId="0" borderId="85" xfId="0" applyFont="1" applyBorder="1" applyAlignment="1">
      <alignment horizontal="left" vertical="center"/>
    </xf>
    <xf numFmtId="0" fontId="32" fillId="0" borderId="87" xfId="0" applyFont="1" applyBorder="1" applyAlignment="1">
      <alignment horizontal="left" vertical="center"/>
    </xf>
    <xf numFmtId="0" fontId="32" fillId="0" borderId="81" xfId="0" applyFont="1" applyBorder="1" applyAlignment="1">
      <alignment horizontal="left" vertical="center"/>
    </xf>
    <xf numFmtId="0" fontId="32" fillId="0" borderId="86" xfId="0" applyFont="1" applyBorder="1" applyAlignment="1">
      <alignment horizontal="left" vertical="center"/>
    </xf>
    <xf numFmtId="0" fontId="32" fillId="0" borderId="79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right" wrapText="1"/>
    </xf>
    <xf numFmtId="0" fontId="5" fillId="0" borderId="2" xfId="4" applyFont="1" applyBorder="1" applyAlignment="1">
      <alignment horizontal="right" wrapText="1"/>
    </xf>
    <xf numFmtId="0" fontId="5" fillId="0" borderId="5" xfId="4" applyFont="1" applyBorder="1" applyAlignment="1">
      <alignment horizontal="left" vertical="top" wrapText="1"/>
    </xf>
    <xf numFmtId="0" fontId="5" fillId="0" borderId="9" xfId="4" applyFont="1" applyBorder="1" applyAlignment="1">
      <alignment horizontal="left" vertical="top" wrapText="1"/>
    </xf>
    <xf numFmtId="0" fontId="11" fillId="0" borderId="9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90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25" fillId="0" borderId="0" xfId="1203" applyFont="1" applyBorder="1" applyAlignment="1">
      <alignment horizontal="center" vertical="center" wrapText="1"/>
    </xf>
    <xf numFmtId="0" fontId="4" fillId="0" borderId="0" xfId="1203" applyFont="1" applyBorder="1" applyAlignment="1">
      <alignment horizontal="center" vertical="center" wrapText="1"/>
    </xf>
    <xf numFmtId="0" fontId="5" fillId="0" borderId="57" xfId="1203" applyFont="1" applyBorder="1" applyAlignment="1">
      <alignment wrapText="1"/>
    </xf>
    <xf numFmtId="0" fontId="5" fillId="0" borderId="61" xfId="1203" applyFont="1" applyBorder="1" applyAlignment="1">
      <alignment wrapText="1"/>
    </xf>
    <xf numFmtId="0" fontId="5" fillId="0" borderId="58" xfId="1203" applyFont="1" applyBorder="1" applyAlignment="1">
      <alignment horizontal="center" wrapText="1"/>
    </xf>
    <xf numFmtId="0" fontId="5" fillId="0" borderId="59" xfId="1203" applyFont="1" applyBorder="1" applyAlignment="1">
      <alignment horizontal="center" wrapText="1"/>
    </xf>
    <xf numFmtId="0" fontId="5" fillId="0" borderId="60" xfId="1203" applyFont="1" applyBorder="1" applyAlignment="1">
      <alignment horizontal="center" wrapText="1"/>
    </xf>
    <xf numFmtId="0" fontId="5" fillId="0" borderId="57" xfId="1203" applyFont="1" applyBorder="1" applyAlignment="1">
      <alignment horizontal="left" wrapText="1"/>
    </xf>
    <xf numFmtId="0" fontId="5" fillId="0" borderId="61" xfId="1203" applyFont="1" applyBorder="1" applyAlignment="1">
      <alignment horizontal="left" wrapText="1"/>
    </xf>
    <xf numFmtId="164" fontId="5" fillId="0" borderId="58" xfId="1" applyNumberFormat="1" applyFont="1" applyBorder="1" applyAlignment="1">
      <alignment horizontal="center" wrapText="1"/>
    </xf>
    <xf numFmtId="164" fontId="5" fillId="0" borderId="59" xfId="1" applyNumberFormat="1" applyFont="1" applyBorder="1" applyAlignment="1">
      <alignment horizontal="center" wrapText="1"/>
    </xf>
    <xf numFmtId="164" fontId="5" fillId="0" borderId="60" xfId="1" applyNumberFormat="1" applyFont="1" applyBorder="1" applyAlignment="1">
      <alignment horizontal="center" wrapText="1"/>
    </xf>
    <xf numFmtId="0" fontId="30" fillId="0" borderId="0" xfId="1203" applyFont="1" applyBorder="1" applyAlignment="1">
      <alignment horizontal="left" vertical="top" wrapText="1"/>
    </xf>
    <xf numFmtId="0" fontId="5" fillId="0" borderId="0" xfId="1203" applyFont="1" applyBorder="1" applyAlignment="1">
      <alignment horizontal="left" vertical="top" wrapText="1"/>
    </xf>
    <xf numFmtId="0" fontId="35" fillId="0" borderId="93" xfId="0" applyFont="1" applyBorder="1" applyAlignment="1">
      <alignment horizontal="center" vertical="center" wrapText="1"/>
    </xf>
    <xf numFmtId="0" fontId="35" fillId="0" borderId="94" xfId="0" applyFont="1" applyBorder="1" applyAlignment="1">
      <alignment horizontal="center" vertical="center" wrapText="1"/>
    </xf>
    <xf numFmtId="0" fontId="11" fillId="0" borderId="106" xfId="0" applyFont="1" applyBorder="1" applyAlignment="1">
      <alignment horizontal="center" vertical="center" wrapText="1"/>
    </xf>
    <xf numFmtId="0" fontId="11" fillId="0" borderId="96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4" fillId="0" borderId="0" xfId="1204" applyFont="1" applyBorder="1" applyAlignment="1">
      <alignment horizontal="center" vertical="center" wrapText="1"/>
    </xf>
    <xf numFmtId="0" fontId="5" fillId="0" borderId="0" xfId="1204" applyFont="1" applyBorder="1" applyAlignment="1">
      <alignment horizontal="left" vertical="top" wrapText="1"/>
    </xf>
    <xf numFmtId="43" fontId="21" fillId="0" borderId="0" xfId="0" applyNumberFormat="1" applyFont="1" applyAlignment="1">
      <alignment horizontal="center" wrapText="1"/>
    </xf>
    <xf numFmtId="0" fontId="12" fillId="0" borderId="0" xfId="1" applyNumberFormat="1" applyFont="1" applyAlignment="1">
      <alignment horizontal="center"/>
    </xf>
    <xf numFmtId="43" fontId="12" fillId="0" borderId="0" xfId="0" applyNumberFormat="1" applyFont="1" applyAlignment="1">
      <alignment horizontal="center" wrapText="1"/>
    </xf>
    <xf numFmtId="0" fontId="22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22" fillId="0" borderId="0" xfId="1" applyNumberFormat="1" applyFont="1" applyAlignment="1">
      <alignment horizontal="center"/>
    </xf>
    <xf numFmtId="0" fontId="12" fillId="0" borderId="33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22" fillId="0" borderId="0" xfId="0" applyNumberFormat="1" applyFont="1" applyAlignment="1">
      <alignment horizontal="center" wrapText="1"/>
    </xf>
    <xf numFmtId="43" fontId="13" fillId="0" borderId="0" xfId="0" applyNumberFormat="1" applyFont="1" applyAlignment="1">
      <alignment horizontal="center" wrapText="1"/>
    </xf>
    <xf numFmtId="0" fontId="8" fillId="0" borderId="44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</cellXfs>
  <cellStyles count="1285"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1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" xfId="341" builtinId="8" hidden="1"/>
    <cellStyle name="Hipervínculo" xfId="343" builtinId="8" hidden="1"/>
    <cellStyle name="Hipervínculo" xfId="345" builtinId="8" hidden="1"/>
    <cellStyle name="Hipervínculo" xfId="347" builtinId="8" hidden="1"/>
    <cellStyle name="Hipervínculo" xfId="349" builtinId="8" hidden="1"/>
    <cellStyle name="Hipervínculo" xfId="351" builtinId="8" hidden="1"/>
    <cellStyle name="Hipervínculo" xfId="353" builtinId="8" hidden="1"/>
    <cellStyle name="Hipervínculo" xfId="355" builtinId="8" hidden="1"/>
    <cellStyle name="Hipervínculo" xfId="357" builtinId="8" hidden="1"/>
    <cellStyle name="Hipervínculo" xfId="359" builtinId="8" hidden="1"/>
    <cellStyle name="Hipervínculo" xfId="361" builtinId="8" hidden="1"/>
    <cellStyle name="Hipervínculo" xfId="363" builtinId="8" hidden="1"/>
    <cellStyle name="Hipervínculo" xfId="365" builtinId="8" hidden="1"/>
    <cellStyle name="Hipervínculo" xfId="367" builtinId="8" hidden="1"/>
    <cellStyle name="Hipervínculo" xfId="369" builtinId="8" hidden="1"/>
    <cellStyle name="Hipervínculo" xfId="371" builtinId="8" hidden="1"/>
    <cellStyle name="Hipervínculo" xfId="373" builtinId="8" hidden="1"/>
    <cellStyle name="Hipervínculo" xfId="375" builtinId="8" hidden="1"/>
    <cellStyle name="Hipervínculo" xfId="377" builtinId="8" hidden="1"/>
    <cellStyle name="Hipervínculo" xfId="379" builtinId="8" hidden="1"/>
    <cellStyle name="Hipervínculo" xfId="381" builtinId="8" hidden="1"/>
    <cellStyle name="Hipervínculo" xfId="383" builtinId="8" hidden="1"/>
    <cellStyle name="Hipervínculo" xfId="385" builtinId="8" hidden="1"/>
    <cellStyle name="Hipervínculo" xfId="387" builtinId="8" hidden="1"/>
    <cellStyle name="Hipervínculo" xfId="389" builtinId="8" hidden="1"/>
    <cellStyle name="Hipervínculo" xfId="391" builtinId="8" hidden="1"/>
    <cellStyle name="Hipervínculo" xfId="393" builtinId="8" hidden="1"/>
    <cellStyle name="Hipervínculo" xfId="395" builtinId="8" hidden="1"/>
    <cellStyle name="Hipervínculo" xfId="397" builtinId="8" hidden="1"/>
    <cellStyle name="Hipervínculo" xfId="399" builtinId="8" hidden="1"/>
    <cellStyle name="Hipervínculo" xfId="401" builtinId="8" hidden="1"/>
    <cellStyle name="Hipervínculo" xfId="403" builtinId="8" hidden="1"/>
    <cellStyle name="Hipervínculo" xfId="405" builtinId="8" hidden="1"/>
    <cellStyle name="Hipervínculo" xfId="407" builtinId="8" hidden="1"/>
    <cellStyle name="Hipervínculo" xfId="409" builtinId="8" hidden="1"/>
    <cellStyle name="Hipervínculo" xfId="411" builtinId="8" hidden="1"/>
    <cellStyle name="Hipervínculo" xfId="413" builtinId="8" hidden="1"/>
    <cellStyle name="Hipervínculo" xfId="415" builtinId="8" hidden="1"/>
    <cellStyle name="Hipervínculo" xfId="417" builtinId="8" hidden="1"/>
    <cellStyle name="Hipervínculo" xfId="419" builtinId="8" hidden="1"/>
    <cellStyle name="Hipervínculo" xfId="421" builtinId="8" hidden="1"/>
    <cellStyle name="Hipervínculo" xfId="423" builtinId="8" hidden="1"/>
    <cellStyle name="Hipervínculo" xfId="425" builtinId="8" hidden="1"/>
    <cellStyle name="Hipervínculo" xfId="427" builtinId="8" hidden="1"/>
    <cellStyle name="Hipervínculo" xfId="429" builtinId="8" hidden="1"/>
    <cellStyle name="Hipervínculo" xfId="431" builtinId="8" hidden="1"/>
    <cellStyle name="Hipervínculo" xfId="433" builtinId="8" hidden="1"/>
    <cellStyle name="Hipervínculo" xfId="435" builtinId="8" hidden="1"/>
    <cellStyle name="Hipervínculo" xfId="437" builtinId="8" hidden="1"/>
    <cellStyle name="Hipervínculo" xfId="439" builtinId="8" hidden="1"/>
    <cellStyle name="Hipervínculo" xfId="441" builtinId="8" hidden="1"/>
    <cellStyle name="Hipervínculo" xfId="443" builtinId="8" hidden="1"/>
    <cellStyle name="Hipervínculo" xfId="445" builtinId="8" hidden="1"/>
    <cellStyle name="Hipervínculo" xfId="447" builtinId="8" hidden="1"/>
    <cellStyle name="Hipervínculo" xfId="449" builtinId="8" hidden="1"/>
    <cellStyle name="Hipervínculo" xfId="451" builtinId="8" hidden="1"/>
    <cellStyle name="Hipervínculo" xfId="453" builtinId="8" hidden="1"/>
    <cellStyle name="Hipervínculo" xfId="455" builtinId="8" hidden="1"/>
    <cellStyle name="Hipervínculo" xfId="457" builtinId="8" hidden="1"/>
    <cellStyle name="Hipervínculo" xfId="459" builtinId="8" hidden="1"/>
    <cellStyle name="Hipervínculo" xfId="461" builtinId="8" hidden="1"/>
    <cellStyle name="Hipervínculo" xfId="463" builtinId="8" hidden="1"/>
    <cellStyle name="Hipervínculo" xfId="465" builtinId="8" hidden="1"/>
    <cellStyle name="Hipervínculo" xfId="467" builtinId="8" hidden="1"/>
    <cellStyle name="Hipervínculo" xfId="469" builtinId="8" hidden="1"/>
    <cellStyle name="Hipervínculo" xfId="471" builtinId="8" hidden="1"/>
    <cellStyle name="Hipervínculo" xfId="473" builtinId="8" hidden="1"/>
    <cellStyle name="Hipervínculo" xfId="475" builtinId="8" hidden="1"/>
    <cellStyle name="Hipervínculo" xfId="477" builtinId="8" hidden="1"/>
    <cellStyle name="Hipervínculo" xfId="479" builtinId="8" hidden="1"/>
    <cellStyle name="Hipervínculo" xfId="481" builtinId="8" hidden="1"/>
    <cellStyle name="Hipervínculo" xfId="483" builtinId="8" hidden="1"/>
    <cellStyle name="Hipervínculo" xfId="485" builtinId="8" hidden="1"/>
    <cellStyle name="Hipervínculo" xfId="487" builtinId="8" hidden="1"/>
    <cellStyle name="Hipervínculo" xfId="489" builtinId="8" hidden="1"/>
    <cellStyle name="Hipervínculo" xfId="491" builtinId="8" hidden="1"/>
    <cellStyle name="Hipervínculo" xfId="493" builtinId="8" hidden="1"/>
    <cellStyle name="Hipervínculo" xfId="495" builtinId="8" hidden="1"/>
    <cellStyle name="Hipervínculo" xfId="497" builtinId="8" hidden="1"/>
    <cellStyle name="Hipervínculo" xfId="499" builtinId="8" hidden="1"/>
    <cellStyle name="Hipervínculo" xfId="501" builtinId="8" hidden="1"/>
    <cellStyle name="Hipervínculo" xfId="503" builtinId="8" hidden="1"/>
    <cellStyle name="Hipervínculo" xfId="505" builtinId="8" hidden="1"/>
    <cellStyle name="Hipervínculo" xfId="507" builtinId="8" hidden="1"/>
    <cellStyle name="Hipervínculo" xfId="509" builtinId="8" hidden="1"/>
    <cellStyle name="Hipervínculo" xfId="511" builtinId="8" hidden="1"/>
    <cellStyle name="Hipervínculo" xfId="513" builtinId="8" hidden="1"/>
    <cellStyle name="Hipervínculo" xfId="515" builtinId="8" hidden="1"/>
    <cellStyle name="Hipervínculo" xfId="517" builtinId="8" hidden="1"/>
    <cellStyle name="Hipervínculo" xfId="519" builtinId="8" hidden="1"/>
    <cellStyle name="Hipervínculo" xfId="521" builtinId="8" hidden="1"/>
    <cellStyle name="Hipervínculo" xfId="523" builtinId="8" hidden="1"/>
    <cellStyle name="Hipervínculo" xfId="525" builtinId="8" hidden="1"/>
    <cellStyle name="Hipervínculo" xfId="527" builtinId="8" hidden="1"/>
    <cellStyle name="Hipervínculo" xfId="529" builtinId="8" hidden="1"/>
    <cellStyle name="Hipervínculo" xfId="531" builtinId="8" hidden="1"/>
    <cellStyle name="Hipervínculo" xfId="533" builtinId="8" hidden="1"/>
    <cellStyle name="Hipervínculo" xfId="535" builtinId="8" hidden="1"/>
    <cellStyle name="Hipervínculo" xfId="537" builtinId="8" hidden="1"/>
    <cellStyle name="Hipervínculo" xfId="539" builtinId="8" hidden="1"/>
    <cellStyle name="Hipervínculo" xfId="541" builtinId="8" hidden="1"/>
    <cellStyle name="Hipervínculo" xfId="543" builtinId="8" hidden="1"/>
    <cellStyle name="Hipervínculo" xfId="545" builtinId="8" hidden="1"/>
    <cellStyle name="Hipervínculo" xfId="547" builtinId="8" hidden="1"/>
    <cellStyle name="Hipervínculo" xfId="549" builtinId="8" hidden="1"/>
    <cellStyle name="Hipervínculo" xfId="551" builtinId="8" hidden="1"/>
    <cellStyle name="Hipervínculo" xfId="553" builtinId="8" hidden="1"/>
    <cellStyle name="Hipervínculo" xfId="555" builtinId="8" hidden="1"/>
    <cellStyle name="Hipervínculo" xfId="557" builtinId="8" hidden="1"/>
    <cellStyle name="Hipervínculo" xfId="559" builtinId="8" hidden="1"/>
    <cellStyle name="Hipervínculo" xfId="561" builtinId="8" hidden="1"/>
    <cellStyle name="Hipervínculo" xfId="563" builtinId="8" hidden="1"/>
    <cellStyle name="Hipervínculo" xfId="565" builtinId="8" hidden="1"/>
    <cellStyle name="Hipervínculo" xfId="567" builtinId="8" hidden="1"/>
    <cellStyle name="Hipervínculo" xfId="569" builtinId="8" hidden="1"/>
    <cellStyle name="Hipervínculo" xfId="571" builtinId="8" hidden="1"/>
    <cellStyle name="Hipervínculo" xfId="573" builtinId="8" hidden="1"/>
    <cellStyle name="Hipervínculo" xfId="575" builtinId="8" hidden="1"/>
    <cellStyle name="Hipervínculo" xfId="577" builtinId="8" hidden="1"/>
    <cellStyle name="Hipervínculo" xfId="579" builtinId="8" hidden="1"/>
    <cellStyle name="Hipervínculo" xfId="581" builtinId="8" hidden="1"/>
    <cellStyle name="Hipervínculo" xfId="583" builtinId="8" hidden="1"/>
    <cellStyle name="Hipervínculo" xfId="585" builtinId="8" hidden="1"/>
    <cellStyle name="Hipervínculo" xfId="587" builtinId="8" hidden="1"/>
    <cellStyle name="Hipervínculo" xfId="589" builtinId="8" hidden="1"/>
    <cellStyle name="Hipervínculo" xfId="591" builtinId="8" hidden="1"/>
    <cellStyle name="Hipervínculo" xfId="593" builtinId="8" hidden="1"/>
    <cellStyle name="Hipervínculo" xfId="595" builtinId="8" hidden="1"/>
    <cellStyle name="Hipervínculo" xfId="597" builtinId="8" hidden="1"/>
    <cellStyle name="Hipervínculo" xfId="599" builtinId="8" hidden="1"/>
    <cellStyle name="Hipervínculo" xfId="601" builtinId="8" hidden="1"/>
    <cellStyle name="Hipervínculo" xfId="603" builtinId="8" hidden="1"/>
    <cellStyle name="Hipervínculo" xfId="605" builtinId="8" hidden="1"/>
    <cellStyle name="Hipervínculo" xfId="607" builtinId="8" hidden="1"/>
    <cellStyle name="Hipervínculo" xfId="609" builtinId="8" hidden="1"/>
    <cellStyle name="Hipervínculo" xfId="611" builtinId="8" hidden="1"/>
    <cellStyle name="Hipervínculo" xfId="613" builtinId="8" hidden="1"/>
    <cellStyle name="Hipervínculo" xfId="615" builtinId="8" hidden="1"/>
    <cellStyle name="Hipervínculo" xfId="617" builtinId="8" hidden="1"/>
    <cellStyle name="Hipervínculo" xfId="619" builtinId="8" hidden="1"/>
    <cellStyle name="Hipervínculo" xfId="621" builtinId="8" hidden="1"/>
    <cellStyle name="Hipervínculo" xfId="623" builtinId="8" hidden="1"/>
    <cellStyle name="Hipervínculo" xfId="625" builtinId="8" hidden="1"/>
    <cellStyle name="Hipervínculo" xfId="627" builtinId="8" hidden="1"/>
    <cellStyle name="Hipervínculo" xfId="629" builtinId="8" hidden="1"/>
    <cellStyle name="Hipervínculo" xfId="631" builtinId="8" hidden="1"/>
    <cellStyle name="Hipervínculo" xfId="633" builtinId="8" hidden="1"/>
    <cellStyle name="Hipervínculo" xfId="635" builtinId="8" hidden="1"/>
    <cellStyle name="Hipervínculo" xfId="637" builtinId="8" hidden="1"/>
    <cellStyle name="Hipervínculo" xfId="639" builtinId="8" hidden="1"/>
    <cellStyle name="Hipervínculo" xfId="641" builtinId="8" hidden="1"/>
    <cellStyle name="Hipervínculo" xfId="643" builtinId="8" hidden="1"/>
    <cellStyle name="Hipervínculo" xfId="645" builtinId="8" hidden="1"/>
    <cellStyle name="Hipervínculo" xfId="647" builtinId="8" hidden="1"/>
    <cellStyle name="Hipervínculo" xfId="649" builtinId="8" hidden="1"/>
    <cellStyle name="Hipervínculo" xfId="651" builtinId="8" hidden="1"/>
    <cellStyle name="Hipervínculo" xfId="653" builtinId="8" hidden="1"/>
    <cellStyle name="Hipervínculo" xfId="655" builtinId="8" hidden="1"/>
    <cellStyle name="Hipervínculo" xfId="657" builtinId="8" hidden="1"/>
    <cellStyle name="Hipervínculo" xfId="659" builtinId="8" hidden="1"/>
    <cellStyle name="Hipervínculo" xfId="661" builtinId="8" hidden="1"/>
    <cellStyle name="Hipervínculo" xfId="663" builtinId="8" hidden="1"/>
    <cellStyle name="Hipervínculo" xfId="665" builtinId="8" hidden="1"/>
    <cellStyle name="Hipervínculo" xfId="667" builtinId="8" hidden="1"/>
    <cellStyle name="Hipervínculo" xfId="669" builtinId="8" hidden="1"/>
    <cellStyle name="Hipervínculo" xfId="671" builtinId="8" hidden="1"/>
    <cellStyle name="Hipervínculo" xfId="673" builtinId="8" hidden="1"/>
    <cellStyle name="Hipervínculo" xfId="675" builtinId="8" hidden="1"/>
    <cellStyle name="Hipervínculo" xfId="677" builtinId="8" hidden="1"/>
    <cellStyle name="Hipervínculo" xfId="679" builtinId="8" hidden="1"/>
    <cellStyle name="Hipervínculo" xfId="681" builtinId="8" hidden="1"/>
    <cellStyle name="Hipervínculo" xfId="683" builtinId="8" hidden="1"/>
    <cellStyle name="Hipervínculo" xfId="685" builtinId="8" hidden="1"/>
    <cellStyle name="Hipervínculo" xfId="687" builtinId="8" hidden="1"/>
    <cellStyle name="Hipervínculo" xfId="689" builtinId="8" hidden="1"/>
    <cellStyle name="Hipervínculo" xfId="691" builtinId="8" hidden="1"/>
    <cellStyle name="Hipervínculo" xfId="693" builtinId="8" hidden="1"/>
    <cellStyle name="Hipervínculo" xfId="695" builtinId="8" hidden="1"/>
    <cellStyle name="Hipervínculo" xfId="697" builtinId="8" hidden="1"/>
    <cellStyle name="Hipervínculo" xfId="699" builtinId="8" hidden="1"/>
    <cellStyle name="Hipervínculo" xfId="701" builtinId="8" hidden="1"/>
    <cellStyle name="Hipervínculo" xfId="703" builtinId="8" hidden="1"/>
    <cellStyle name="Hipervínculo" xfId="705" builtinId="8" hidden="1"/>
    <cellStyle name="Hipervínculo" xfId="707" builtinId="8" hidden="1"/>
    <cellStyle name="Hipervínculo" xfId="709" builtinId="8" hidden="1"/>
    <cellStyle name="Hipervínculo" xfId="711" builtinId="8" hidden="1"/>
    <cellStyle name="Hipervínculo" xfId="713" builtinId="8" hidden="1"/>
    <cellStyle name="Hipervínculo" xfId="715" builtinId="8" hidden="1"/>
    <cellStyle name="Hipervínculo" xfId="717" builtinId="8" hidden="1"/>
    <cellStyle name="Hipervínculo" xfId="719" builtinId="8" hidden="1"/>
    <cellStyle name="Hipervínculo" xfId="721" builtinId="8" hidden="1"/>
    <cellStyle name="Hipervínculo" xfId="723" builtinId="8" hidden="1"/>
    <cellStyle name="Hipervínculo" xfId="725" builtinId="8" hidden="1"/>
    <cellStyle name="Hipervínculo" xfId="727" builtinId="8" hidden="1"/>
    <cellStyle name="Hipervínculo" xfId="729" builtinId="8" hidden="1"/>
    <cellStyle name="Hipervínculo" xfId="731" builtinId="8" hidden="1"/>
    <cellStyle name="Hipervínculo" xfId="733" builtinId="8" hidden="1"/>
    <cellStyle name="Hipervínculo" xfId="735" builtinId="8" hidden="1"/>
    <cellStyle name="Hipervínculo" xfId="737" builtinId="8" hidden="1"/>
    <cellStyle name="Hipervínculo" xfId="739" builtinId="8" hidden="1"/>
    <cellStyle name="Hipervínculo" xfId="741" builtinId="8" hidden="1"/>
    <cellStyle name="Hipervínculo" xfId="743" builtinId="8" hidden="1"/>
    <cellStyle name="Hipervínculo" xfId="745" builtinId="8" hidden="1"/>
    <cellStyle name="Hipervínculo" xfId="747" builtinId="8" hidden="1"/>
    <cellStyle name="Hipervínculo" xfId="749" builtinId="8" hidden="1"/>
    <cellStyle name="Hipervínculo" xfId="751" builtinId="8" hidden="1"/>
    <cellStyle name="Hipervínculo" xfId="753" builtinId="8" hidden="1"/>
    <cellStyle name="Hipervínculo" xfId="755" builtinId="8" hidden="1"/>
    <cellStyle name="Hipervínculo" xfId="757" builtinId="8" hidden="1"/>
    <cellStyle name="Hipervínculo" xfId="759" builtinId="8" hidden="1"/>
    <cellStyle name="Hipervínculo" xfId="761" builtinId="8" hidden="1"/>
    <cellStyle name="Hipervínculo" xfId="763" builtinId="8" hidden="1"/>
    <cellStyle name="Hipervínculo" xfId="765" builtinId="8" hidden="1"/>
    <cellStyle name="Hipervínculo" xfId="767" builtinId="8" hidden="1"/>
    <cellStyle name="Hipervínculo" xfId="769" builtinId="8" hidden="1"/>
    <cellStyle name="Hipervínculo" xfId="771" builtinId="8" hidden="1"/>
    <cellStyle name="Hipervínculo" xfId="773" builtinId="8" hidden="1"/>
    <cellStyle name="Hipervínculo" xfId="775" builtinId="8" hidden="1"/>
    <cellStyle name="Hipervínculo" xfId="777" builtinId="8" hidden="1"/>
    <cellStyle name="Hipervínculo" xfId="779" builtinId="8" hidden="1"/>
    <cellStyle name="Hipervínculo" xfId="781" builtinId="8" hidden="1"/>
    <cellStyle name="Hipervínculo" xfId="783" builtinId="8" hidden="1"/>
    <cellStyle name="Hipervínculo" xfId="785" builtinId="8" hidden="1"/>
    <cellStyle name="Hipervínculo" xfId="787" builtinId="8" hidden="1"/>
    <cellStyle name="Hipervínculo" xfId="789" builtinId="8" hidden="1"/>
    <cellStyle name="Hipervínculo" xfId="791" builtinId="8" hidden="1"/>
    <cellStyle name="Hipervínculo" xfId="793" builtinId="8" hidden="1"/>
    <cellStyle name="Hipervínculo" xfId="795" builtinId="8" hidden="1"/>
    <cellStyle name="Hipervínculo" xfId="797" builtinId="8" hidden="1"/>
    <cellStyle name="Hipervínculo" xfId="799" builtinId="8" hidden="1"/>
    <cellStyle name="Hipervínculo" xfId="801" builtinId="8" hidden="1"/>
    <cellStyle name="Hipervínculo" xfId="803" builtinId="8" hidden="1"/>
    <cellStyle name="Hipervínculo" xfId="805" builtinId="8" hidden="1"/>
    <cellStyle name="Hipervínculo" xfId="807" builtinId="8" hidden="1"/>
    <cellStyle name="Hipervínculo" xfId="809" builtinId="8" hidden="1"/>
    <cellStyle name="Hipervínculo" xfId="811" builtinId="8" hidden="1"/>
    <cellStyle name="Hipervínculo" xfId="813" builtinId="8" hidden="1"/>
    <cellStyle name="Hipervínculo" xfId="815" builtinId="8" hidden="1"/>
    <cellStyle name="Hipervínculo" xfId="817" builtinId="8" hidden="1"/>
    <cellStyle name="Hipervínculo" xfId="819" builtinId="8" hidden="1"/>
    <cellStyle name="Hipervínculo" xfId="821" builtinId="8" hidden="1"/>
    <cellStyle name="Hipervínculo" xfId="823" builtinId="8" hidden="1"/>
    <cellStyle name="Hipervínculo" xfId="825" builtinId="8" hidden="1"/>
    <cellStyle name="Hipervínculo" xfId="827" builtinId="8" hidden="1"/>
    <cellStyle name="Hipervínculo" xfId="829" builtinId="8" hidden="1"/>
    <cellStyle name="Hipervínculo" xfId="831" builtinId="8" hidden="1"/>
    <cellStyle name="Hipervínculo" xfId="833" builtinId="8" hidden="1"/>
    <cellStyle name="Hipervínculo" xfId="835" builtinId="8" hidden="1"/>
    <cellStyle name="Hipervínculo" xfId="837" builtinId="8" hidden="1"/>
    <cellStyle name="Hipervínculo" xfId="839" builtinId="8" hidden="1"/>
    <cellStyle name="Hipervínculo" xfId="841" builtinId="8" hidden="1"/>
    <cellStyle name="Hipervínculo" xfId="843" builtinId="8" hidden="1"/>
    <cellStyle name="Hipervínculo" xfId="845" builtinId="8" hidden="1"/>
    <cellStyle name="Hipervínculo" xfId="847" builtinId="8" hidden="1"/>
    <cellStyle name="Hipervínculo" xfId="849" builtinId="8" hidden="1"/>
    <cellStyle name="Hipervínculo" xfId="851" builtinId="8" hidden="1"/>
    <cellStyle name="Hipervínculo" xfId="853" builtinId="8" hidden="1"/>
    <cellStyle name="Hipervínculo" xfId="855" builtinId="8" hidden="1"/>
    <cellStyle name="Hipervínculo" xfId="857" builtinId="8" hidden="1"/>
    <cellStyle name="Hipervínculo" xfId="859" builtinId="8" hidden="1"/>
    <cellStyle name="Hipervínculo" xfId="861" builtinId="8" hidden="1"/>
    <cellStyle name="Hipervínculo" xfId="863" builtinId="8" hidden="1"/>
    <cellStyle name="Hipervínculo" xfId="865" builtinId="8" hidden="1"/>
    <cellStyle name="Hipervínculo" xfId="867" builtinId="8" hidden="1"/>
    <cellStyle name="Hipervínculo" xfId="869" builtinId="8" hidden="1"/>
    <cellStyle name="Hipervínculo" xfId="871" builtinId="8" hidden="1"/>
    <cellStyle name="Hipervínculo" xfId="873" builtinId="8" hidden="1"/>
    <cellStyle name="Hipervínculo" xfId="875" builtinId="8" hidden="1"/>
    <cellStyle name="Hipervínculo" xfId="877" builtinId="8" hidden="1"/>
    <cellStyle name="Hipervínculo" xfId="879" builtinId="8" hidden="1"/>
    <cellStyle name="Hipervínculo" xfId="881" builtinId="8" hidden="1"/>
    <cellStyle name="Hipervínculo" xfId="883" builtinId="8" hidden="1"/>
    <cellStyle name="Hipervínculo" xfId="885" builtinId="8" hidden="1"/>
    <cellStyle name="Hipervínculo" xfId="887" builtinId="8" hidden="1"/>
    <cellStyle name="Hipervínculo" xfId="889" builtinId="8" hidden="1"/>
    <cellStyle name="Hipervínculo" xfId="891" builtinId="8" hidden="1"/>
    <cellStyle name="Hipervínculo" xfId="893" builtinId="8" hidden="1"/>
    <cellStyle name="Hipervínculo" xfId="895" builtinId="8" hidden="1"/>
    <cellStyle name="Hipervínculo" xfId="897" builtinId="8" hidden="1"/>
    <cellStyle name="Hipervínculo" xfId="899" builtinId="8" hidden="1"/>
    <cellStyle name="Hipervínculo" xfId="901" builtinId="8" hidden="1"/>
    <cellStyle name="Hipervínculo" xfId="903" builtinId="8" hidden="1"/>
    <cellStyle name="Hipervínculo" xfId="905" builtinId="8" hidden="1"/>
    <cellStyle name="Hipervínculo" xfId="907" builtinId="8" hidden="1"/>
    <cellStyle name="Hipervínculo" xfId="909" builtinId="8" hidden="1"/>
    <cellStyle name="Hipervínculo" xfId="911" builtinId="8" hidden="1"/>
    <cellStyle name="Hipervínculo" xfId="913" builtinId="8" hidden="1"/>
    <cellStyle name="Hipervínculo" xfId="915" builtinId="8" hidden="1"/>
    <cellStyle name="Hipervínculo" xfId="917" builtinId="8" hidden="1"/>
    <cellStyle name="Hipervínculo" xfId="919" builtinId="8" hidden="1"/>
    <cellStyle name="Hipervínculo" xfId="921" builtinId="8" hidden="1"/>
    <cellStyle name="Hipervínculo" xfId="923" builtinId="8" hidden="1"/>
    <cellStyle name="Hipervínculo" xfId="925" builtinId="8" hidden="1"/>
    <cellStyle name="Hipervínculo" xfId="927" builtinId="8" hidden="1"/>
    <cellStyle name="Hipervínculo" xfId="929" builtinId="8" hidden="1"/>
    <cellStyle name="Hipervínculo" xfId="931" builtinId="8" hidden="1"/>
    <cellStyle name="Hipervínculo" xfId="933" builtinId="8" hidden="1"/>
    <cellStyle name="Hipervínculo" xfId="935" builtinId="8" hidden="1"/>
    <cellStyle name="Hipervínculo" xfId="937" builtinId="8" hidden="1"/>
    <cellStyle name="Hipervínculo" xfId="939" builtinId="8" hidden="1"/>
    <cellStyle name="Hipervínculo" xfId="941" builtinId="8" hidden="1"/>
    <cellStyle name="Hipervínculo" xfId="943" builtinId="8" hidden="1"/>
    <cellStyle name="Hipervínculo" xfId="945" builtinId="8" hidden="1"/>
    <cellStyle name="Hipervínculo" xfId="947" builtinId="8" hidden="1"/>
    <cellStyle name="Hipervínculo" xfId="949" builtinId="8" hidden="1"/>
    <cellStyle name="Hipervínculo" xfId="951" builtinId="8" hidden="1"/>
    <cellStyle name="Hipervínculo" xfId="953" builtinId="8" hidden="1"/>
    <cellStyle name="Hipervínculo" xfId="955" builtinId="8" hidden="1"/>
    <cellStyle name="Hipervínculo" xfId="957" builtinId="8" hidden="1"/>
    <cellStyle name="Hipervínculo" xfId="959" builtinId="8" hidden="1"/>
    <cellStyle name="Hipervínculo" xfId="961" builtinId="8" hidden="1"/>
    <cellStyle name="Hipervínculo" xfId="963" builtinId="8" hidden="1"/>
    <cellStyle name="Hipervínculo" xfId="965" builtinId="8" hidden="1"/>
    <cellStyle name="Hipervínculo" xfId="967" builtinId="8" hidden="1"/>
    <cellStyle name="Hipervínculo" xfId="969" builtinId="8" hidden="1"/>
    <cellStyle name="Hipervínculo" xfId="971" builtinId="8" hidden="1"/>
    <cellStyle name="Hipervínculo" xfId="973" builtinId="8" hidden="1"/>
    <cellStyle name="Hipervínculo" xfId="975" builtinId="8" hidden="1"/>
    <cellStyle name="Hipervínculo" xfId="977" builtinId="8" hidden="1"/>
    <cellStyle name="Hipervínculo" xfId="979" builtinId="8" hidden="1"/>
    <cellStyle name="Hipervínculo" xfId="981" builtinId="8" hidden="1"/>
    <cellStyle name="Hipervínculo" xfId="983" builtinId="8" hidden="1"/>
    <cellStyle name="Hipervínculo" xfId="985" builtinId="8" hidden="1"/>
    <cellStyle name="Hipervínculo" xfId="987" builtinId="8" hidden="1"/>
    <cellStyle name="Hipervínculo" xfId="989" builtinId="8" hidden="1"/>
    <cellStyle name="Hipervínculo" xfId="991" builtinId="8" hidden="1"/>
    <cellStyle name="Hipervínculo" xfId="993" builtinId="8" hidden="1"/>
    <cellStyle name="Hipervínculo" xfId="995" builtinId="8" hidden="1"/>
    <cellStyle name="Hipervínculo" xfId="997" builtinId="8" hidden="1"/>
    <cellStyle name="Hipervínculo" xfId="999" builtinId="8" hidden="1"/>
    <cellStyle name="Hipervínculo" xfId="1001" builtinId="8" hidden="1"/>
    <cellStyle name="Hipervínculo" xfId="1003" builtinId="8" hidden="1"/>
    <cellStyle name="Hipervínculo" xfId="1005" builtinId="8" hidden="1"/>
    <cellStyle name="Hipervínculo" xfId="1007" builtinId="8" hidden="1"/>
    <cellStyle name="Hipervínculo" xfId="1009" builtinId="8" hidden="1"/>
    <cellStyle name="Hipervínculo" xfId="1011" builtinId="8" hidden="1"/>
    <cellStyle name="Hipervínculo" xfId="1013" builtinId="8" hidden="1"/>
    <cellStyle name="Hipervínculo" xfId="1015" builtinId="8" hidden="1"/>
    <cellStyle name="Hipervínculo" xfId="1017" builtinId="8" hidden="1"/>
    <cellStyle name="Hipervínculo" xfId="1019" builtinId="8" hidden="1"/>
    <cellStyle name="Hipervínculo" xfId="1021" builtinId="8" hidden="1"/>
    <cellStyle name="Hipervínculo" xfId="1023" builtinId="8" hidden="1"/>
    <cellStyle name="Hipervínculo" xfId="1025" builtinId="8" hidden="1"/>
    <cellStyle name="Hipervínculo" xfId="1027" builtinId="8" hidden="1"/>
    <cellStyle name="Hipervínculo" xfId="1029" builtinId="8" hidden="1"/>
    <cellStyle name="Hipervínculo" xfId="1031" builtinId="8" hidden="1"/>
    <cellStyle name="Hipervínculo" xfId="1033" builtinId="8" hidden="1"/>
    <cellStyle name="Hipervínculo" xfId="1035" builtinId="8" hidden="1"/>
    <cellStyle name="Hipervínculo" xfId="1037" builtinId="8" hidden="1"/>
    <cellStyle name="Hipervínculo" xfId="1039" builtinId="8" hidden="1"/>
    <cellStyle name="Hipervínculo" xfId="1041" builtinId="8" hidden="1"/>
    <cellStyle name="Hipervínculo" xfId="1043" builtinId="8" hidden="1"/>
    <cellStyle name="Hipervínculo" xfId="1045" builtinId="8" hidden="1"/>
    <cellStyle name="Hipervínculo" xfId="1047" builtinId="8" hidden="1"/>
    <cellStyle name="Hipervínculo" xfId="1049" builtinId="8" hidden="1"/>
    <cellStyle name="Hipervínculo" xfId="1051" builtinId="8" hidden="1"/>
    <cellStyle name="Hipervínculo" xfId="1053" builtinId="8" hidden="1"/>
    <cellStyle name="Hipervínculo" xfId="1055" builtinId="8" hidden="1"/>
    <cellStyle name="Hipervínculo" xfId="1057" builtinId="8" hidden="1"/>
    <cellStyle name="Hipervínculo" xfId="1059" builtinId="8" hidden="1"/>
    <cellStyle name="Hipervínculo" xfId="1061" builtinId="8" hidden="1"/>
    <cellStyle name="Hipervínculo" xfId="1063" builtinId="8" hidden="1"/>
    <cellStyle name="Hipervínculo" xfId="1065" builtinId="8" hidden="1"/>
    <cellStyle name="Hipervínculo" xfId="1067" builtinId="8" hidden="1"/>
    <cellStyle name="Hipervínculo" xfId="1069" builtinId="8" hidden="1"/>
    <cellStyle name="Hipervínculo" xfId="1071" builtinId="8" hidden="1"/>
    <cellStyle name="Hipervínculo" xfId="1073" builtinId="8" hidden="1"/>
    <cellStyle name="Hipervínculo" xfId="1075" builtinId="8" hidden="1"/>
    <cellStyle name="Hipervínculo" xfId="1077" builtinId="8" hidden="1"/>
    <cellStyle name="Hipervínculo" xfId="1079" builtinId="8" hidden="1"/>
    <cellStyle name="Hipervínculo" xfId="1081" builtinId="8" hidden="1"/>
    <cellStyle name="Hipervínculo" xfId="1083" builtinId="8" hidden="1"/>
    <cellStyle name="Hipervínculo" xfId="1085" builtinId="8" hidden="1"/>
    <cellStyle name="Hipervínculo" xfId="1087" builtinId="8" hidden="1"/>
    <cellStyle name="Hipervínculo" xfId="1089" builtinId="8" hidden="1"/>
    <cellStyle name="Hipervínculo" xfId="1091" builtinId="8" hidden="1"/>
    <cellStyle name="Hipervínculo" xfId="1093" builtinId="8" hidden="1"/>
    <cellStyle name="Hipervínculo" xfId="1095" builtinId="8" hidden="1"/>
    <cellStyle name="Hipervínculo" xfId="1097" builtinId="8" hidden="1"/>
    <cellStyle name="Hipervínculo" xfId="1099" builtinId="8" hidden="1"/>
    <cellStyle name="Hipervínculo" xfId="1101" builtinId="8" hidden="1"/>
    <cellStyle name="Hipervínculo" xfId="1103" builtinId="8" hidden="1"/>
    <cellStyle name="Hipervínculo" xfId="1105" builtinId="8" hidden="1"/>
    <cellStyle name="Hipervínculo" xfId="1107" builtinId="8" hidden="1"/>
    <cellStyle name="Hipervínculo" xfId="1109" builtinId="8" hidden="1"/>
    <cellStyle name="Hipervínculo" xfId="1111" builtinId="8" hidden="1"/>
    <cellStyle name="Hipervínculo" xfId="1113" builtinId="8" hidden="1"/>
    <cellStyle name="Hipervínculo" xfId="1115" builtinId="8" hidden="1"/>
    <cellStyle name="Hipervínculo" xfId="1117" builtinId="8" hidden="1"/>
    <cellStyle name="Hipervínculo" xfId="1119" builtinId="8" hidden="1"/>
    <cellStyle name="Hipervínculo" xfId="1121" builtinId="8" hidden="1"/>
    <cellStyle name="Hipervínculo" xfId="1123" builtinId="8" hidden="1"/>
    <cellStyle name="Hipervínculo" xfId="1125" builtinId="8" hidden="1"/>
    <cellStyle name="Hipervínculo" xfId="1127" builtinId="8" hidden="1"/>
    <cellStyle name="Hipervínculo" xfId="1129" builtinId="8" hidden="1"/>
    <cellStyle name="Hipervínculo" xfId="1131" builtinId="8" hidden="1"/>
    <cellStyle name="Hipervínculo" xfId="1133" builtinId="8" hidden="1"/>
    <cellStyle name="Hipervínculo" xfId="1135" builtinId="8" hidden="1"/>
    <cellStyle name="Hipervínculo" xfId="1137" builtinId="8" hidden="1"/>
    <cellStyle name="Hipervínculo" xfId="1139" builtinId="8" hidden="1"/>
    <cellStyle name="Hipervínculo" xfId="1141" builtinId="8" hidden="1"/>
    <cellStyle name="Hipervínculo" xfId="1143" builtinId="8" hidden="1"/>
    <cellStyle name="Hipervínculo" xfId="1145" builtinId="8" hidden="1"/>
    <cellStyle name="Hipervínculo" xfId="1147" builtinId="8" hidden="1"/>
    <cellStyle name="Hipervínculo" xfId="1149" builtinId="8" hidden="1"/>
    <cellStyle name="Hipervínculo" xfId="1151" builtinId="8" hidden="1"/>
    <cellStyle name="Hipervínculo" xfId="1153" builtinId="8" hidden="1"/>
    <cellStyle name="Hipervínculo" xfId="1155" builtinId="8" hidden="1"/>
    <cellStyle name="Hipervínculo" xfId="1157" builtinId="8" hidden="1"/>
    <cellStyle name="Hipervínculo" xfId="1159" builtinId="8" hidden="1"/>
    <cellStyle name="Hipervínculo" xfId="1161" builtinId="8" hidden="1"/>
    <cellStyle name="Hipervínculo" xfId="1163" builtinId="8" hidden="1"/>
    <cellStyle name="Hipervínculo" xfId="1165" builtinId="8" hidden="1"/>
    <cellStyle name="Hipervínculo" xfId="1167" builtinId="8" hidden="1"/>
    <cellStyle name="Hipervínculo" xfId="1169" builtinId="8" hidden="1"/>
    <cellStyle name="Hipervínculo" xfId="1171" builtinId="8" hidden="1"/>
    <cellStyle name="Hipervínculo" xfId="1173" builtinId="8" hidden="1"/>
    <cellStyle name="Hipervínculo" xfId="1175" builtinId="8" hidden="1"/>
    <cellStyle name="Hipervínculo" xfId="1177" builtinId="8" hidden="1"/>
    <cellStyle name="Hipervínculo" xfId="1179" builtinId="8" hidden="1"/>
    <cellStyle name="Hipervínculo" xfId="1181" builtinId="8" hidden="1"/>
    <cellStyle name="Hipervínculo" xfId="1183" builtinId="8" hidden="1"/>
    <cellStyle name="Hipervínculo" xfId="1185" builtinId="8" hidden="1"/>
    <cellStyle name="Hipervínculo" xfId="1187" builtinId="8" hidden="1"/>
    <cellStyle name="Hipervínculo" xfId="1189" builtinId="8" hidden="1"/>
    <cellStyle name="Hipervínculo" xfId="1191" builtinId="8" hidden="1"/>
    <cellStyle name="Hipervínculo" xfId="1193" builtinId="8" hidden="1"/>
    <cellStyle name="Hipervínculo" xfId="1195" builtinId="8" hidden="1"/>
    <cellStyle name="Hipervínculo" xfId="1197" builtinId="8" hidden="1"/>
    <cellStyle name="Hipervínculo" xfId="1199" builtinId="8" hidden="1"/>
    <cellStyle name="Hipervínculo" xfId="1201" builtinId="8" hidden="1"/>
    <cellStyle name="Hipervínculo" xfId="1205" builtinId="8" hidden="1"/>
    <cellStyle name="Hipervínculo" xfId="1207" builtinId="8" hidden="1"/>
    <cellStyle name="Hipervínculo" xfId="1209" builtinId="8" hidden="1"/>
    <cellStyle name="Hipervínculo" xfId="1211" builtinId="8" hidden="1"/>
    <cellStyle name="Hipervínculo" xfId="1213" builtinId="8" hidden="1"/>
    <cellStyle name="Hipervínculo" xfId="1215" builtinId="8" hidden="1"/>
    <cellStyle name="Hipervínculo" xfId="1217" builtinId="8" hidden="1"/>
    <cellStyle name="Hipervínculo" xfId="1219" builtinId="8" hidden="1"/>
    <cellStyle name="Hipervínculo" xfId="1221" builtinId="8" hidden="1"/>
    <cellStyle name="Hipervínculo" xfId="1223" builtinId="8" hidden="1"/>
    <cellStyle name="Hipervínculo" xfId="1225" builtinId="8" hidden="1"/>
    <cellStyle name="Hipervínculo" xfId="1227" builtinId="8" hidden="1"/>
    <cellStyle name="Hipervínculo" xfId="1229" builtinId="8" hidden="1"/>
    <cellStyle name="Hipervínculo" xfId="1231" builtinId="8" hidden="1"/>
    <cellStyle name="Hipervínculo" xfId="1233" builtinId="8" hidden="1"/>
    <cellStyle name="Hipervínculo" xfId="1235" builtinId="8" hidden="1"/>
    <cellStyle name="Hipervínculo" xfId="1237" builtinId="8" hidden="1"/>
    <cellStyle name="Hipervínculo" xfId="1239" builtinId="8" hidden="1"/>
    <cellStyle name="Hipervínculo" xfId="1241" builtinId="8" hidden="1"/>
    <cellStyle name="Hipervínculo" xfId="1243" builtinId="8" hidden="1"/>
    <cellStyle name="Hipervínculo" xfId="1245" builtinId="8" hidden="1"/>
    <cellStyle name="Hipervínculo" xfId="1247" builtinId="8" hidden="1"/>
    <cellStyle name="Hipervínculo" xfId="1249" builtinId="8" hidden="1"/>
    <cellStyle name="Hipervínculo" xfId="1251" builtinId="8" hidden="1"/>
    <cellStyle name="Hipervínculo" xfId="1253" builtinId="8" hidden="1"/>
    <cellStyle name="Hipervínculo" xfId="1255" builtinId="8" hidden="1"/>
    <cellStyle name="Hipervínculo" xfId="1257" builtinId="8" hidden="1"/>
    <cellStyle name="Hipervínculo" xfId="1259" builtinId="8" hidden="1"/>
    <cellStyle name="Hipervínculo" xfId="1261" builtinId="8" hidden="1"/>
    <cellStyle name="Hipervínculo" xfId="1263" builtinId="8" hidden="1"/>
    <cellStyle name="Hipervínculo" xfId="1265" builtinId="8" hidden="1"/>
    <cellStyle name="Hipervínculo" xfId="1267" builtinId="8" hidden="1"/>
    <cellStyle name="Hipervínculo" xfId="1269" builtinId="8" hidden="1"/>
    <cellStyle name="Hipervínculo" xfId="1271" builtinId="8" hidden="1"/>
    <cellStyle name="Hipervínculo" xfId="1273" builtinId="8" hidden="1"/>
    <cellStyle name="Hipervínculo" xfId="1275" builtinId="8" hidden="1"/>
    <cellStyle name="Hipervínculo" xfId="1277" builtinId="8" hidden="1"/>
    <cellStyle name="Hipervínculo" xfId="1279" builtinId="8" hidden="1"/>
    <cellStyle name="Hipervínculo" xfId="1281" builtinId="8" hidden="1"/>
    <cellStyle name="Hipervínculo" xfId="1283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2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Hipervínculo visitado" xfId="342" builtinId="9" hidden="1"/>
    <cellStyle name="Hipervínculo visitado" xfId="344" builtinId="9" hidden="1"/>
    <cellStyle name="Hipervínculo visitado" xfId="346" builtinId="9" hidden="1"/>
    <cellStyle name="Hipervínculo visitado" xfId="348" builtinId="9" hidden="1"/>
    <cellStyle name="Hipervínculo visitado" xfId="350" builtinId="9" hidden="1"/>
    <cellStyle name="Hipervínculo visitado" xfId="352" builtinId="9" hidden="1"/>
    <cellStyle name="Hipervínculo visitado" xfId="354" builtinId="9" hidden="1"/>
    <cellStyle name="Hipervínculo visitado" xfId="356" builtinId="9" hidden="1"/>
    <cellStyle name="Hipervínculo visitado" xfId="358" builtinId="9" hidden="1"/>
    <cellStyle name="Hipervínculo visitado" xfId="360" builtinId="9" hidden="1"/>
    <cellStyle name="Hipervínculo visitado" xfId="362" builtinId="9" hidden="1"/>
    <cellStyle name="Hipervínculo visitado" xfId="364" builtinId="9" hidden="1"/>
    <cellStyle name="Hipervínculo visitado" xfId="366" builtinId="9" hidden="1"/>
    <cellStyle name="Hipervínculo visitado" xfId="368" builtinId="9" hidden="1"/>
    <cellStyle name="Hipervínculo visitado" xfId="370" builtinId="9" hidden="1"/>
    <cellStyle name="Hipervínculo visitado" xfId="372" builtinId="9" hidden="1"/>
    <cellStyle name="Hipervínculo visitado" xfId="374" builtinId="9" hidden="1"/>
    <cellStyle name="Hipervínculo visitado" xfId="376" builtinId="9" hidden="1"/>
    <cellStyle name="Hipervínculo visitado" xfId="378" builtinId="9" hidden="1"/>
    <cellStyle name="Hipervínculo visitado" xfId="380" builtinId="9" hidden="1"/>
    <cellStyle name="Hipervínculo visitado" xfId="382" builtinId="9" hidden="1"/>
    <cellStyle name="Hipervínculo visitado" xfId="384" builtinId="9" hidden="1"/>
    <cellStyle name="Hipervínculo visitado" xfId="386" builtinId="9" hidden="1"/>
    <cellStyle name="Hipervínculo visitado" xfId="388" builtinId="9" hidden="1"/>
    <cellStyle name="Hipervínculo visitado" xfId="390" builtinId="9" hidden="1"/>
    <cellStyle name="Hipervínculo visitado" xfId="392" builtinId="9" hidden="1"/>
    <cellStyle name="Hipervínculo visitado" xfId="394" builtinId="9" hidden="1"/>
    <cellStyle name="Hipervínculo visitado" xfId="396" builtinId="9" hidden="1"/>
    <cellStyle name="Hipervínculo visitado" xfId="398" builtinId="9" hidden="1"/>
    <cellStyle name="Hipervínculo visitado" xfId="400" builtinId="9" hidden="1"/>
    <cellStyle name="Hipervínculo visitado" xfId="402" builtinId="9" hidden="1"/>
    <cellStyle name="Hipervínculo visitado" xfId="404" builtinId="9" hidden="1"/>
    <cellStyle name="Hipervínculo visitado" xfId="406" builtinId="9" hidden="1"/>
    <cellStyle name="Hipervínculo visitado" xfId="408" builtinId="9" hidden="1"/>
    <cellStyle name="Hipervínculo visitado" xfId="410" builtinId="9" hidden="1"/>
    <cellStyle name="Hipervínculo visitado" xfId="412" builtinId="9" hidden="1"/>
    <cellStyle name="Hipervínculo visitado" xfId="414" builtinId="9" hidden="1"/>
    <cellStyle name="Hipervínculo visitado" xfId="416" builtinId="9" hidden="1"/>
    <cellStyle name="Hipervínculo visitado" xfId="418" builtinId="9" hidden="1"/>
    <cellStyle name="Hipervínculo visitado" xfId="420" builtinId="9" hidden="1"/>
    <cellStyle name="Hipervínculo visitado" xfId="422" builtinId="9" hidden="1"/>
    <cellStyle name="Hipervínculo visitado" xfId="424" builtinId="9" hidden="1"/>
    <cellStyle name="Hipervínculo visitado" xfId="426" builtinId="9" hidden="1"/>
    <cellStyle name="Hipervínculo visitado" xfId="428" builtinId="9" hidden="1"/>
    <cellStyle name="Hipervínculo visitado" xfId="430" builtinId="9" hidden="1"/>
    <cellStyle name="Hipervínculo visitado" xfId="432" builtinId="9" hidden="1"/>
    <cellStyle name="Hipervínculo visitado" xfId="434" builtinId="9" hidden="1"/>
    <cellStyle name="Hipervínculo visitado" xfId="436" builtinId="9" hidden="1"/>
    <cellStyle name="Hipervínculo visitado" xfId="438" builtinId="9" hidden="1"/>
    <cellStyle name="Hipervínculo visitado" xfId="440" builtinId="9" hidden="1"/>
    <cellStyle name="Hipervínculo visitado" xfId="442" builtinId="9" hidden="1"/>
    <cellStyle name="Hipervínculo visitado" xfId="444" builtinId="9" hidden="1"/>
    <cellStyle name="Hipervínculo visitado" xfId="446" builtinId="9" hidden="1"/>
    <cellStyle name="Hipervínculo visitado" xfId="448" builtinId="9" hidden="1"/>
    <cellStyle name="Hipervínculo visitado" xfId="450" builtinId="9" hidden="1"/>
    <cellStyle name="Hipervínculo visitado" xfId="452" builtinId="9" hidden="1"/>
    <cellStyle name="Hipervínculo visitado" xfId="454" builtinId="9" hidden="1"/>
    <cellStyle name="Hipervínculo visitado" xfId="456" builtinId="9" hidden="1"/>
    <cellStyle name="Hipervínculo visitado" xfId="458" builtinId="9" hidden="1"/>
    <cellStyle name="Hipervínculo visitado" xfId="460" builtinId="9" hidden="1"/>
    <cellStyle name="Hipervínculo visitado" xfId="462" builtinId="9" hidden="1"/>
    <cellStyle name="Hipervínculo visitado" xfId="464" builtinId="9" hidden="1"/>
    <cellStyle name="Hipervínculo visitado" xfId="466" builtinId="9" hidden="1"/>
    <cellStyle name="Hipervínculo visitado" xfId="468" builtinId="9" hidden="1"/>
    <cellStyle name="Hipervínculo visitado" xfId="470" builtinId="9" hidden="1"/>
    <cellStyle name="Hipervínculo visitado" xfId="472" builtinId="9" hidden="1"/>
    <cellStyle name="Hipervínculo visitado" xfId="474" builtinId="9" hidden="1"/>
    <cellStyle name="Hipervínculo visitado" xfId="476" builtinId="9" hidden="1"/>
    <cellStyle name="Hipervínculo visitado" xfId="478" builtinId="9" hidden="1"/>
    <cellStyle name="Hipervínculo visitado" xfId="480" builtinId="9" hidden="1"/>
    <cellStyle name="Hipervínculo visitado" xfId="482" builtinId="9" hidden="1"/>
    <cellStyle name="Hipervínculo visitado" xfId="484" builtinId="9" hidden="1"/>
    <cellStyle name="Hipervínculo visitado" xfId="486" builtinId="9" hidden="1"/>
    <cellStyle name="Hipervínculo visitado" xfId="488" builtinId="9" hidden="1"/>
    <cellStyle name="Hipervínculo visitado" xfId="490" builtinId="9" hidden="1"/>
    <cellStyle name="Hipervínculo visitado" xfId="492" builtinId="9" hidden="1"/>
    <cellStyle name="Hipervínculo visitado" xfId="494" builtinId="9" hidden="1"/>
    <cellStyle name="Hipervínculo visitado" xfId="496" builtinId="9" hidden="1"/>
    <cellStyle name="Hipervínculo visitado" xfId="498" builtinId="9" hidden="1"/>
    <cellStyle name="Hipervínculo visitado" xfId="500" builtinId="9" hidden="1"/>
    <cellStyle name="Hipervínculo visitado" xfId="502" builtinId="9" hidden="1"/>
    <cellStyle name="Hipervínculo visitado" xfId="504" builtinId="9" hidden="1"/>
    <cellStyle name="Hipervínculo visitado" xfId="506" builtinId="9" hidden="1"/>
    <cellStyle name="Hipervínculo visitado" xfId="508" builtinId="9" hidden="1"/>
    <cellStyle name="Hipervínculo visitado" xfId="510" builtinId="9" hidden="1"/>
    <cellStyle name="Hipervínculo visitado" xfId="512" builtinId="9" hidden="1"/>
    <cellStyle name="Hipervínculo visitado" xfId="514" builtinId="9" hidden="1"/>
    <cellStyle name="Hipervínculo visitado" xfId="516" builtinId="9" hidden="1"/>
    <cellStyle name="Hipervínculo visitado" xfId="518" builtinId="9" hidden="1"/>
    <cellStyle name="Hipervínculo visitado" xfId="520" builtinId="9" hidden="1"/>
    <cellStyle name="Hipervínculo visitado" xfId="522" builtinId="9" hidden="1"/>
    <cellStyle name="Hipervínculo visitado" xfId="524" builtinId="9" hidden="1"/>
    <cellStyle name="Hipervínculo visitado" xfId="526" builtinId="9" hidden="1"/>
    <cellStyle name="Hipervínculo visitado" xfId="528" builtinId="9" hidden="1"/>
    <cellStyle name="Hipervínculo visitado" xfId="530" builtinId="9" hidden="1"/>
    <cellStyle name="Hipervínculo visitado" xfId="532" builtinId="9" hidden="1"/>
    <cellStyle name="Hipervínculo visitado" xfId="534" builtinId="9" hidden="1"/>
    <cellStyle name="Hipervínculo visitado" xfId="536" builtinId="9" hidden="1"/>
    <cellStyle name="Hipervínculo visitado" xfId="538" builtinId="9" hidden="1"/>
    <cellStyle name="Hipervínculo visitado" xfId="540" builtinId="9" hidden="1"/>
    <cellStyle name="Hipervínculo visitado" xfId="542" builtinId="9" hidden="1"/>
    <cellStyle name="Hipervínculo visitado" xfId="544" builtinId="9" hidden="1"/>
    <cellStyle name="Hipervínculo visitado" xfId="546" builtinId="9" hidden="1"/>
    <cellStyle name="Hipervínculo visitado" xfId="548" builtinId="9" hidden="1"/>
    <cellStyle name="Hipervínculo visitado" xfId="550" builtinId="9" hidden="1"/>
    <cellStyle name="Hipervínculo visitado" xfId="552" builtinId="9" hidden="1"/>
    <cellStyle name="Hipervínculo visitado" xfId="554" builtinId="9" hidden="1"/>
    <cellStyle name="Hipervínculo visitado" xfId="556" builtinId="9" hidden="1"/>
    <cellStyle name="Hipervínculo visitado" xfId="558" builtinId="9" hidden="1"/>
    <cellStyle name="Hipervínculo visitado" xfId="560" builtinId="9" hidden="1"/>
    <cellStyle name="Hipervínculo visitado" xfId="562" builtinId="9" hidden="1"/>
    <cellStyle name="Hipervínculo visitado" xfId="564" builtinId="9" hidden="1"/>
    <cellStyle name="Hipervínculo visitado" xfId="566" builtinId="9" hidden="1"/>
    <cellStyle name="Hipervínculo visitado" xfId="568" builtinId="9" hidden="1"/>
    <cellStyle name="Hipervínculo visitado" xfId="570" builtinId="9" hidden="1"/>
    <cellStyle name="Hipervínculo visitado" xfId="572" builtinId="9" hidden="1"/>
    <cellStyle name="Hipervínculo visitado" xfId="574" builtinId="9" hidden="1"/>
    <cellStyle name="Hipervínculo visitado" xfId="576" builtinId="9" hidden="1"/>
    <cellStyle name="Hipervínculo visitado" xfId="578" builtinId="9" hidden="1"/>
    <cellStyle name="Hipervínculo visitado" xfId="580" builtinId="9" hidden="1"/>
    <cellStyle name="Hipervínculo visitado" xfId="582" builtinId="9" hidden="1"/>
    <cellStyle name="Hipervínculo visitado" xfId="584" builtinId="9" hidden="1"/>
    <cellStyle name="Hipervínculo visitado" xfId="586" builtinId="9" hidden="1"/>
    <cellStyle name="Hipervínculo visitado" xfId="588" builtinId="9" hidden="1"/>
    <cellStyle name="Hipervínculo visitado" xfId="590" builtinId="9" hidden="1"/>
    <cellStyle name="Hipervínculo visitado" xfId="592" builtinId="9" hidden="1"/>
    <cellStyle name="Hipervínculo visitado" xfId="594" builtinId="9" hidden="1"/>
    <cellStyle name="Hipervínculo visitado" xfId="596" builtinId="9" hidden="1"/>
    <cellStyle name="Hipervínculo visitado" xfId="598" builtinId="9" hidden="1"/>
    <cellStyle name="Hipervínculo visitado" xfId="600" builtinId="9" hidden="1"/>
    <cellStyle name="Hipervínculo visitado" xfId="602" builtinId="9" hidden="1"/>
    <cellStyle name="Hipervínculo visitado" xfId="604" builtinId="9" hidden="1"/>
    <cellStyle name="Hipervínculo visitado" xfId="606" builtinId="9" hidden="1"/>
    <cellStyle name="Hipervínculo visitado" xfId="608" builtinId="9" hidden="1"/>
    <cellStyle name="Hipervínculo visitado" xfId="610" builtinId="9" hidden="1"/>
    <cellStyle name="Hipervínculo visitado" xfId="612" builtinId="9" hidden="1"/>
    <cellStyle name="Hipervínculo visitado" xfId="614" builtinId="9" hidden="1"/>
    <cellStyle name="Hipervínculo visitado" xfId="616" builtinId="9" hidden="1"/>
    <cellStyle name="Hipervínculo visitado" xfId="618" builtinId="9" hidden="1"/>
    <cellStyle name="Hipervínculo visitado" xfId="620" builtinId="9" hidden="1"/>
    <cellStyle name="Hipervínculo visitado" xfId="622" builtinId="9" hidden="1"/>
    <cellStyle name="Hipervínculo visitado" xfId="624" builtinId="9" hidden="1"/>
    <cellStyle name="Hipervínculo visitado" xfId="626" builtinId="9" hidden="1"/>
    <cellStyle name="Hipervínculo visitado" xfId="628" builtinId="9" hidden="1"/>
    <cellStyle name="Hipervínculo visitado" xfId="630" builtinId="9" hidden="1"/>
    <cellStyle name="Hipervínculo visitado" xfId="632" builtinId="9" hidden="1"/>
    <cellStyle name="Hipervínculo visitado" xfId="634" builtinId="9" hidden="1"/>
    <cellStyle name="Hipervínculo visitado" xfId="636" builtinId="9" hidden="1"/>
    <cellStyle name="Hipervínculo visitado" xfId="638" builtinId="9" hidden="1"/>
    <cellStyle name="Hipervínculo visitado" xfId="640" builtinId="9" hidden="1"/>
    <cellStyle name="Hipervínculo visitado" xfId="642" builtinId="9" hidden="1"/>
    <cellStyle name="Hipervínculo visitado" xfId="644" builtinId="9" hidden="1"/>
    <cellStyle name="Hipervínculo visitado" xfId="646" builtinId="9" hidden="1"/>
    <cellStyle name="Hipervínculo visitado" xfId="648" builtinId="9" hidden="1"/>
    <cellStyle name="Hipervínculo visitado" xfId="650" builtinId="9" hidden="1"/>
    <cellStyle name="Hipervínculo visitado" xfId="652" builtinId="9" hidden="1"/>
    <cellStyle name="Hipervínculo visitado" xfId="654" builtinId="9" hidden="1"/>
    <cellStyle name="Hipervínculo visitado" xfId="656" builtinId="9" hidden="1"/>
    <cellStyle name="Hipervínculo visitado" xfId="658" builtinId="9" hidden="1"/>
    <cellStyle name="Hipervínculo visitado" xfId="660" builtinId="9" hidden="1"/>
    <cellStyle name="Hipervínculo visitado" xfId="662" builtinId="9" hidden="1"/>
    <cellStyle name="Hipervínculo visitado" xfId="664" builtinId="9" hidden="1"/>
    <cellStyle name="Hipervínculo visitado" xfId="666" builtinId="9" hidden="1"/>
    <cellStyle name="Hipervínculo visitado" xfId="668" builtinId="9" hidden="1"/>
    <cellStyle name="Hipervínculo visitado" xfId="670" builtinId="9" hidden="1"/>
    <cellStyle name="Hipervínculo visitado" xfId="672" builtinId="9" hidden="1"/>
    <cellStyle name="Hipervínculo visitado" xfId="674" builtinId="9" hidden="1"/>
    <cellStyle name="Hipervínculo visitado" xfId="676" builtinId="9" hidden="1"/>
    <cellStyle name="Hipervínculo visitado" xfId="678" builtinId="9" hidden="1"/>
    <cellStyle name="Hipervínculo visitado" xfId="680" builtinId="9" hidden="1"/>
    <cellStyle name="Hipervínculo visitado" xfId="682" builtinId="9" hidden="1"/>
    <cellStyle name="Hipervínculo visitado" xfId="684" builtinId="9" hidden="1"/>
    <cellStyle name="Hipervínculo visitado" xfId="686" builtinId="9" hidden="1"/>
    <cellStyle name="Hipervínculo visitado" xfId="688" builtinId="9" hidden="1"/>
    <cellStyle name="Hipervínculo visitado" xfId="690" builtinId="9" hidden="1"/>
    <cellStyle name="Hipervínculo visitado" xfId="692" builtinId="9" hidden="1"/>
    <cellStyle name="Hipervínculo visitado" xfId="694" builtinId="9" hidden="1"/>
    <cellStyle name="Hipervínculo visitado" xfId="696" builtinId="9" hidden="1"/>
    <cellStyle name="Hipervínculo visitado" xfId="698" builtinId="9" hidden="1"/>
    <cellStyle name="Hipervínculo visitado" xfId="700" builtinId="9" hidden="1"/>
    <cellStyle name="Hipervínculo visitado" xfId="702" builtinId="9" hidden="1"/>
    <cellStyle name="Hipervínculo visitado" xfId="704" builtinId="9" hidden="1"/>
    <cellStyle name="Hipervínculo visitado" xfId="706" builtinId="9" hidden="1"/>
    <cellStyle name="Hipervínculo visitado" xfId="708" builtinId="9" hidden="1"/>
    <cellStyle name="Hipervínculo visitado" xfId="710" builtinId="9" hidden="1"/>
    <cellStyle name="Hipervínculo visitado" xfId="712" builtinId="9" hidden="1"/>
    <cellStyle name="Hipervínculo visitado" xfId="714" builtinId="9" hidden="1"/>
    <cellStyle name="Hipervínculo visitado" xfId="716" builtinId="9" hidden="1"/>
    <cellStyle name="Hipervínculo visitado" xfId="718" builtinId="9" hidden="1"/>
    <cellStyle name="Hipervínculo visitado" xfId="720" builtinId="9" hidden="1"/>
    <cellStyle name="Hipervínculo visitado" xfId="722" builtinId="9" hidden="1"/>
    <cellStyle name="Hipervínculo visitado" xfId="724" builtinId="9" hidden="1"/>
    <cellStyle name="Hipervínculo visitado" xfId="726" builtinId="9" hidden="1"/>
    <cellStyle name="Hipervínculo visitado" xfId="728" builtinId="9" hidden="1"/>
    <cellStyle name="Hipervínculo visitado" xfId="730" builtinId="9" hidden="1"/>
    <cellStyle name="Hipervínculo visitado" xfId="732" builtinId="9" hidden="1"/>
    <cellStyle name="Hipervínculo visitado" xfId="734" builtinId="9" hidden="1"/>
    <cellStyle name="Hipervínculo visitado" xfId="736" builtinId="9" hidden="1"/>
    <cellStyle name="Hipervínculo visitado" xfId="738" builtinId="9" hidden="1"/>
    <cellStyle name="Hipervínculo visitado" xfId="740" builtinId="9" hidden="1"/>
    <cellStyle name="Hipervínculo visitado" xfId="742" builtinId="9" hidden="1"/>
    <cellStyle name="Hipervínculo visitado" xfId="744" builtinId="9" hidden="1"/>
    <cellStyle name="Hipervínculo visitado" xfId="746" builtinId="9" hidden="1"/>
    <cellStyle name="Hipervínculo visitado" xfId="748" builtinId="9" hidden="1"/>
    <cellStyle name="Hipervínculo visitado" xfId="750" builtinId="9" hidden="1"/>
    <cellStyle name="Hipervínculo visitado" xfId="752" builtinId="9" hidden="1"/>
    <cellStyle name="Hipervínculo visitado" xfId="754" builtinId="9" hidden="1"/>
    <cellStyle name="Hipervínculo visitado" xfId="756" builtinId="9" hidden="1"/>
    <cellStyle name="Hipervínculo visitado" xfId="758" builtinId="9" hidden="1"/>
    <cellStyle name="Hipervínculo visitado" xfId="760" builtinId="9" hidden="1"/>
    <cellStyle name="Hipervínculo visitado" xfId="762" builtinId="9" hidden="1"/>
    <cellStyle name="Hipervínculo visitado" xfId="764" builtinId="9" hidden="1"/>
    <cellStyle name="Hipervínculo visitado" xfId="766" builtinId="9" hidden="1"/>
    <cellStyle name="Hipervínculo visitado" xfId="768" builtinId="9" hidden="1"/>
    <cellStyle name="Hipervínculo visitado" xfId="770" builtinId="9" hidden="1"/>
    <cellStyle name="Hipervínculo visitado" xfId="772" builtinId="9" hidden="1"/>
    <cellStyle name="Hipervínculo visitado" xfId="774" builtinId="9" hidden="1"/>
    <cellStyle name="Hipervínculo visitado" xfId="776" builtinId="9" hidden="1"/>
    <cellStyle name="Hipervínculo visitado" xfId="778" builtinId="9" hidden="1"/>
    <cellStyle name="Hipervínculo visitado" xfId="780" builtinId="9" hidden="1"/>
    <cellStyle name="Hipervínculo visitado" xfId="782" builtinId="9" hidden="1"/>
    <cellStyle name="Hipervínculo visitado" xfId="784" builtinId="9" hidden="1"/>
    <cellStyle name="Hipervínculo visitado" xfId="786" builtinId="9" hidden="1"/>
    <cellStyle name="Hipervínculo visitado" xfId="788" builtinId="9" hidden="1"/>
    <cellStyle name="Hipervínculo visitado" xfId="790" builtinId="9" hidden="1"/>
    <cellStyle name="Hipervínculo visitado" xfId="792" builtinId="9" hidden="1"/>
    <cellStyle name="Hipervínculo visitado" xfId="794" builtinId="9" hidden="1"/>
    <cellStyle name="Hipervínculo visitado" xfId="796" builtinId="9" hidden="1"/>
    <cellStyle name="Hipervínculo visitado" xfId="798" builtinId="9" hidden="1"/>
    <cellStyle name="Hipervínculo visitado" xfId="800" builtinId="9" hidden="1"/>
    <cellStyle name="Hipervínculo visitado" xfId="802" builtinId="9" hidden="1"/>
    <cellStyle name="Hipervínculo visitado" xfId="804" builtinId="9" hidden="1"/>
    <cellStyle name="Hipervínculo visitado" xfId="806" builtinId="9" hidden="1"/>
    <cellStyle name="Hipervínculo visitado" xfId="808" builtinId="9" hidden="1"/>
    <cellStyle name="Hipervínculo visitado" xfId="810" builtinId="9" hidden="1"/>
    <cellStyle name="Hipervínculo visitado" xfId="812" builtinId="9" hidden="1"/>
    <cellStyle name="Hipervínculo visitado" xfId="814" builtinId="9" hidden="1"/>
    <cellStyle name="Hipervínculo visitado" xfId="816" builtinId="9" hidden="1"/>
    <cellStyle name="Hipervínculo visitado" xfId="818" builtinId="9" hidden="1"/>
    <cellStyle name="Hipervínculo visitado" xfId="820" builtinId="9" hidden="1"/>
    <cellStyle name="Hipervínculo visitado" xfId="822" builtinId="9" hidden="1"/>
    <cellStyle name="Hipervínculo visitado" xfId="824" builtinId="9" hidden="1"/>
    <cellStyle name="Hipervínculo visitado" xfId="826" builtinId="9" hidden="1"/>
    <cellStyle name="Hipervínculo visitado" xfId="828" builtinId="9" hidden="1"/>
    <cellStyle name="Hipervínculo visitado" xfId="830" builtinId="9" hidden="1"/>
    <cellStyle name="Hipervínculo visitado" xfId="832" builtinId="9" hidden="1"/>
    <cellStyle name="Hipervínculo visitado" xfId="834" builtinId="9" hidden="1"/>
    <cellStyle name="Hipervínculo visitado" xfId="836" builtinId="9" hidden="1"/>
    <cellStyle name="Hipervínculo visitado" xfId="838" builtinId="9" hidden="1"/>
    <cellStyle name="Hipervínculo visitado" xfId="840" builtinId="9" hidden="1"/>
    <cellStyle name="Hipervínculo visitado" xfId="842" builtinId="9" hidden="1"/>
    <cellStyle name="Hipervínculo visitado" xfId="844" builtinId="9" hidden="1"/>
    <cellStyle name="Hipervínculo visitado" xfId="846" builtinId="9" hidden="1"/>
    <cellStyle name="Hipervínculo visitado" xfId="848" builtinId="9" hidden="1"/>
    <cellStyle name="Hipervínculo visitado" xfId="850" builtinId="9" hidden="1"/>
    <cellStyle name="Hipervínculo visitado" xfId="852" builtinId="9" hidden="1"/>
    <cellStyle name="Hipervínculo visitado" xfId="854" builtinId="9" hidden="1"/>
    <cellStyle name="Hipervínculo visitado" xfId="856" builtinId="9" hidden="1"/>
    <cellStyle name="Hipervínculo visitado" xfId="858" builtinId="9" hidden="1"/>
    <cellStyle name="Hipervínculo visitado" xfId="860" builtinId="9" hidden="1"/>
    <cellStyle name="Hipervínculo visitado" xfId="862" builtinId="9" hidden="1"/>
    <cellStyle name="Hipervínculo visitado" xfId="864" builtinId="9" hidden="1"/>
    <cellStyle name="Hipervínculo visitado" xfId="866" builtinId="9" hidden="1"/>
    <cellStyle name="Hipervínculo visitado" xfId="868" builtinId="9" hidden="1"/>
    <cellStyle name="Hipervínculo visitado" xfId="870" builtinId="9" hidden="1"/>
    <cellStyle name="Hipervínculo visitado" xfId="872" builtinId="9" hidden="1"/>
    <cellStyle name="Hipervínculo visitado" xfId="874" builtinId="9" hidden="1"/>
    <cellStyle name="Hipervínculo visitado" xfId="876" builtinId="9" hidden="1"/>
    <cellStyle name="Hipervínculo visitado" xfId="878" builtinId="9" hidden="1"/>
    <cellStyle name="Hipervínculo visitado" xfId="880" builtinId="9" hidden="1"/>
    <cellStyle name="Hipervínculo visitado" xfId="882" builtinId="9" hidden="1"/>
    <cellStyle name="Hipervínculo visitado" xfId="884" builtinId="9" hidden="1"/>
    <cellStyle name="Hipervínculo visitado" xfId="886" builtinId="9" hidden="1"/>
    <cellStyle name="Hipervínculo visitado" xfId="888" builtinId="9" hidden="1"/>
    <cellStyle name="Hipervínculo visitado" xfId="890" builtinId="9" hidden="1"/>
    <cellStyle name="Hipervínculo visitado" xfId="892" builtinId="9" hidden="1"/>
    <cellStyle name="Hipervínculo visitado" xfId="894" builtinId="9" hidden="1"/>
    <cellStyle name="Hipervínculo visitado" xfId="896" builtinId="9" hidden="1"/>
    <cellStyle name="Hipervínculo visitado" xfId="898" builtinId="9" hidden="1"/>
    <cellStyle name="Hipervínculo visitado" xfId="900" builtinId="9" hidden="1"/>
    <cellStyle name="Hipervínculo visitado" xfId="902" builtinId="9" hidden="1"/>
    <cellStyle name="Hipervínculo visitado" xfId="904" builtinId="9" hidden="1"/>
    <cellStyle name="Hipervínculo visitado" xfId="906" builtinId="9" hidden="1"/>
    <cellStyle name="Hipervínculo visitado" xfId="908" builtinId="9" hidden="1"/>
    <cellStyle name="Hipervínculo visitado" xfId="910" builtinId="9" hidden="1"/>
    <cellStyle name="Hipervínculo visitado" xfId="912" builtinId="9" hidden="1"/>
    <cellStyle name="Hipervínculo visitado" xfId="914" builtinId="9" hidden="1"/>
    <cellStyle name="Hipervínculo visitado" xfId="916" builtinId="9" hidden="1"/>
    <cellStyle name="Hipervínculo visitado" xfId="918" builtinId="9" hidden="1"/>
    <cellStyle name="Hipervínculo visitado" xfId="920" builtinId="9" hidden="1"/>
    <cellStyle name="Hipervínculo visitado" xfId="922" builtinId="9" hidden="1"/>
    <cellStyle name="Hipervínculo visitado" xfId="924" builtinId="9" hidden="1"/>
    <cellStyle name="Hipervínculo visitado" xfId="926" builtinId="9" hidden="1"/>
    <cellStyle name="Hipervínculo visitado" xfId="928" builtinId="9" hidden="1"/>
    <cellStyle name="Hipervínculo visitado" xfId="930" builtinId="9" hidden="1"/>
    <cellStyle name="Hipervínculo visitado" xfId="932" builtinId="9" hidden="1"/>
    <cellStyle name="Hipervínculo visitado" xfId="934" builtinId="9" hidden="1"/>
    <cellStyle name="Hipervínculo visitado" xfId="936" builtinId="9" hidden="1"/>
    <cellStyle name="Hipervínculo visitado" xfId="938" builtinId="9" hidden="1"/>
    <cellStyle name="Hipervínculo visitado" xfId="940" builtinId="9" hidden="1"/>
    <cellStyle name="Hipervínculo visitado" xfId="942" builtinId="9" hidden="1"/>
    <cellStyle name="Hipervínculo visitado" xfId="944" builtinId="9" hidden="1"/>
    <cellStyle name="Hipervínculo visitado" xfId="946" builtinId="9" hidden="1"/>
    <cellStyle name="Hipervínculo visitado" xfId="948" builtinId="9" hidden="1"/>
    <cellStyle name="Hipervínculo visitado" xfId="950" builtinId="9" hidden="1"/>
    <cellStyle name="Hipervínculo visitado" xfId="952" builtinId="9" hidden="1"/>
    <cellStyle name="Hipervínculo visitado" xfId="954" builtinId="9" hidden="1"/>
    <cellStyle name="Hipervínculo visitado" xfId="956" builtinId="9" hidden="1"/>
    <cellStyle name="Hipervínculo visitado" xfId="958" builtinId="9" hidden="1"/>
    <cellStyle name="Hipervínculo visitado" xfId="960" builtinId="9" hidden="1"/>
    <cellStyle name="Hipervínculo visitado" xfId="962" builtinId="9" hidden="1"/>
    <cellStyle name="Hipervínculo visitado" xfId="964" builtinId="9" hidden="1"/>
    <cellStyle name="Hipervínculo visitado" xfId="966" builtinId="9" hidden="1"/>
    <cellStyle name="Hipervínculo visitado" xfId="968" builtinId="9" hidden="1"/>
    <cellStyle name="Hipervínculo visitado" xfId="970" builtinId="9" hidden="1"/>
    <cellStyle name="Hipervínculo visitado" xfId="972" builtinId="9" hidden="1"/>
    <cellStyle name="Hipervínculo visitado" xfId="974" builtinId="9" hidden="1"/>
    <cellStyle name="Hipervínculo visitado" xfId="976" builtinId="9" hidden="1"/>
    <cellStyle name="Hipervínculo visitado" xfId="978" builtinId="9" hidden="1"/>
    <cellStyle name="Hipervínculo visitado" xfId="980" builtinId="9" hidden="1"/>
    <cellStyle name="Hipervínculo visitado" xfId="982" builtinId="9" hidden="1"/>
    <cellStyle name="Hipervínculo visitado" xfId="984" builtinId="9" hidden="1"/>
    <cellStyle name="Hipervínculo visitado" xfId="986" builtinId="9" hidden="1"/>
    <cellStyle name="Hipervínculo visitado" xfId="988" builtinId="9" hidden="1"/>
    <cellStyle name="Hipervínculo visitado" xfId="990" builtinId="9" hidden="1"/>
    <cellStyle name="Hipervínculo visitado" xfId="992" builtinId="9" hidden="1"/>
    <cellStyle name="Hipervínculo visitado" xfId="994" builtinId="9" hidden="1"/>
    <cellStyle name="Hipervínculo visitado" xfId="996" builtinId="9" hidden="1"/>
    <cellStyle name="Hipervínculo visitado" xfId="998" builtinId="9" hidden="1"/>
    <cellStyle name="Hipervínculo visitado" xfId="1000" builtinId="9" hidden="1"/>
    <cellStyle name="Hipervínculo visitado" xfId="1002" builtinId="9" hidden="1"/>
    <cellStyle name="Hipervínculo visitado" xfId="1004" builtinId="9" hidden="1"/>
    <cellStyle name="Hipervínculo visitado" xfId="1006" builtinId="9" hidden="1"/>
    <cellStyle name="Hipervínculo visitado" xfId="1008" builtinId="9" hidden="1"/>
    <cellStyle name="Hipervínculo visitado" xfId="1010" builtinId="9" hidden="1"/>
    <cellStyle name="Hipervínculo visitado" xfId="1012" builtinId="9" hidden="1"/>
    <cellStyle name="Hipervínculo visitado" xfId="1014" builtinId="9" hidden="1"/>
    <cellStyle name="Hipervínculo visitado" xfId="1016" builtinId="9" hidden="1"/>
    <cellStyle name="Hipervínculo visitado" xfId="1018" builtinId="9" hidden="1"/>
    <cellStyle name="Hipervínculo visitado" xfId="1020" builtinId="9" hidden="1"/>
    <cellStyle name="Hipervínculo visitado" xfId="1022" builtinId="9" hidden="1"/>
    <cellStyle name="Hipervínculo visitado" xfId="1024" builtinId="9" hidden="1"/>
    <cellStyle name="Hipervínculo visitado" xfId="1026" builtinId="9" hidden="1"/>
    <cellStyle name="Hipervínculo visitado" xfId="1028" builtinId="9" hidden="1"/>
    <cellStyle name="Hipervínculo visitado" xfId="1030" builtinId="9" hidden="1"/>
    <cellStyle name="Hipervínculo visitado" xfId="1032" builtinId="9" hidden="1"/>
    <cellStyle name="Hipervínculo visitado" xfId="1034" builtinId="9" hidden="1"/>
    <cellStyle name="Hipervínculo visitado" xfId="1036" builtinId="9" hidden="1"/>
    <cellStyle name="Hipervínculo visitado" xfId="1038" builtinId="9" hidden="1"/>
    <cellStyle name="Hipervínculo visitado" xfId="1040" builtinId="9" hidden="1"/>
    <cellStyle name="Hipervínculo visitado" xfId="1042" builtinId="9" hidden="1"/>
    <cellStyle name="Hipervínculo visitado" xfId="1044" builtinId="9" hidden="1"/>
    <cellStyle name="Hipervínculo visitado" xfId="1046" builtinId="9" hidden="1"/>
    <cellStyle name="Hipervínculo visitado" xfId="1048" builtinId="9" hidden="1"/>
    <cellStyle name="Hipervínculo visitado" xfId="1050" builtinId="9" hidden="1"/>
    <cellStyle name="Hipervínculo visitado" xfId="1052" builtinId="9" hidden="1"/>
    <cellStyle name="Hipervínculo visitado" xfId="1054" builtinId="9" hidden="1"/>
    <cellStyle name="Hipervínculo visitado" xfId="1056" builtinId="9" hidden="1"/>
    <cellStyle name="Hipervínculo visitado" xfId="1058" builtinId="9" hidden="1"/>
    <cellStyle name="Hipervínculo visitado" xfId="1060" builtinId="9" hidden="1"/>
    <cellStyle name="Hipervínculo visitado" xfId="1062" builtinId="9" hidden="1"/>
    <cellStyle name="Hipervínculo visitado" xfId="1064" builtinId="9" hidden="1"/>
    <cellStyle name="Hipervínculo visitado" xfId="1066" builtinId="9" hidden="1"/>
    <cellStyle name="Hipervínculo visitado" xfId="1068" builtinId="9" hidden="1"/>
    <cellStyle name="Hipervínculo visitado" xfId="1070" builtinId="9" hidden="1"/>
    <cellStyle name="Hipervínculo visitado" xfId="1072" builtinId="9" hidden="1"/>
    <cellStyle name="Hipervínculo visitado" xfId="1074" builtinId="9" hidden="1"/>
    <cellStyle name="Hipervínculo visitado" xfId="1076" builtinId="9" hidden="1"/>
    <cellStyle name="Hipervínculo visitado" xfId="1078" builtinId="9" hidden="1"/>
    <cellStyle name="Hipervínculo visitado" xfId="1080" builtinId="9" hidden="1"/>
    <cellStyle name="Hipervínculo visitado" xfId="1082" builtinId="9" hidden="1"/>
    <cellStyle name="Hipervínculo visitado" xfId="1084" builtinId="9" hidden="1"/>
    <cellStyle name="Hipervínculo visitado" xfId="1086" builtinId="9" hidden="1"/>
    <cellStyle name="Hipervínculo visitado" xfId="1088" builtinId="9" hidden="1"/>
    <cellStyle name="Hipervínculo visitado" xfId="1090" builtinId="9" hidden="1"/>
    <cellStyle name="Hipervínculo visitado" xfId="1092" builtinId="9" hidden="1"/>
    <cellStyle name="Hipervínculo visitado" xfId="1094" builtinId="9" hidden="1"/>
    <cellStyle name="Hipervínculo visitado" xfId="1096" builtinId="9" hidden="1"/>
    <cellStyle name="Hipervínculo visitado" xfId="1098" builtinId="9" hidden="1"/>
    <cellStyle name="Hipervínculo visitado" xfId="1100" builtinId="9" hidden="1"/>
    <cellStyle name="Hipervínculo visitado" xfId="1102" builtinId="9" hidden="1"/>
    <cellStyle name="Hipervínculo visitado" xfId="1104" builtinId="9" hidden="1"/>
    <cellStyle name="Hipervínculo visitado" xfId="1106" builtinId="9" hidden="1"/>
    <cellStyle name="Hipervínculo visitado" xfId="1108" builtinId="9" hidden="1"/>
    <cellStyle name="Hipervínculo visitado" xfId="1110" builtinId="9" hidden="1"/>
    <cellStyle name="Hipervínculo visitado" xfId="1112" builtinId="9" hidden="1"/>
    <cellStyle name="Hipervínculo visitado" xfId="1114" builtinId="9" hidden="1"/>
    <cellStyle name="Hipervínculo visitado" xfId="1116" builtinId="9" hidden="1"/>
    <cellStyle name="Hipervínculo visitado" xfId="1118" builtinId="9" hidden="1"/>
    <cellStyle name="Hipervínculo visitado" xfId="1120" builtinId="9" hidden="1"/>
    <cellStyle name="Hipervínculo visitado" xfId="1122" builtinId="9" hidden="1"/>
    <cellStyle name="Hipervínculo visitado" xfId="1124" builtinId="9" hidden="1"/>
    <cellStyle name="Hipervínculo visitado" xfId="1126" builtinId="9" hidden="1"/>
    <cellStyle name="Hipervínculo visitado" xfId="1128" builtinId="9" hidden="1"/>
    <cellStyle name="Hipervínculo visitado" xfId="1130" builtinId="9" hidden="1"/>
    <cellStyle name="Hipervínculo visitado" xfId="1132" builtinId="9" hidden="1"/>
    <cellStyle name="Hipervínculo visitado" xfId="1134" builtinId="9" hidden="1"/>
    <cellStyle name="Hipervínculo visitado" xfId="1136" builtinId="9" hidden="1"/>
    <cellStyle name="Hipervínculo visitado" xfId="1138" builtinId="9" hidden="1"/>
    <cellStyle name="Hipervínculo visitado" xfId="1140" builtinId="9" hidden="1"/>
    <cellStyle name="Hipervínculo visitado" xfId="1142" builtinId="9" hidden="1"/>
    <cellStyle name="Hipervínculo visitado" xfId="1144" builtinId="9" hidden="1"/>
    <cellStyle name="Hipervínculo visitado" xfId="1146" builtinId="9" hidden="1"/>
    <cellStyle name="Hipervínculo visitado" xfId="1148" builtinId="9" hidden="1"/>
    <cellStyle name="Hipervínculo visitado" xfId="1150" builtinId="9" hidden="1"/>
    <cellStyle name="Hipervínculo visitado" xfId="1152" builtinId="9" hidden="1"/>
    <cellStyle name="Hipervínculo visitado" xfId="1154" builtinId="9" hidden="1"/>
    <cellStyle name="Hipervínculo visitado" xfId="1156" builtinId="9" hidden="1"/>
    <cellStyle name="Hipervínculo visitado" xfId="1158" builtinId="9" hidden="1"/>
    <cellStyle name="Hipervínculo visitado" xfId="1160" builtinId="9" hidden="1"/>
    <cellStyle name="Hipervínculo visitado" xfId="1162" builtinId="9" hidden="1"/>
    <cellStyle name="Hipervínculo visitado" xfId="1164" builtinId="9" hidden="1"/>
    <cellStyle name="Hipervínculo visitado" xfId="1166" builtinId="9" hidden="1"/>
    <cellStyle name="Hipervínculo visitado" xfId="1168" builtinId="9" hidden="1"/>
    <cellStyle name="Hipervínculo visitado" xfId="1170" builtinId="9" hidden="1"/>
    <cellStyle name="Hipervínculo visitado" xfId="1172" builtinId="9" hidden="1"/>
    <cellStyle name="Hipervínculo visitado" xfId="1174" builtinId="9" hidden="1"/>
    <cellStyle name="Hipervínculo visitado" xfId="1176" builtinId="9" hidden="1"/>
    <cellStyle name="Hipervínculo visitado" xfId="1178" builtinId="9" hidden="1"/>
    <cellStyle name="Hipervínculo visitado" xfId="1180" builtinId="9" hidden="1"/>
    <cellStyle name="Hipervínculo visitado" xfId="1182" builtinId="9" hidden="1"/>
    <cellStyle name="Hipervínculo visitado" xfId="1184" builtinId="9" hidden="1"/>
    <cellStyle name="Hipervínculo visitado" xfId="1186" builtinId="9" hidden="1"/>
    <cellStyle name="Hipervínculo visitado" xfId="1188" builtinId="9" hidden="1"/>
    <cellStyle name="Hipervínculo visitado" xfId="1190" builtinId="9" hidden="1"/>
    <cellStyle name="Hipervínculo visitado" xfId="1192" builtinId="9" hidden="1"/>
    <cellStyle name="Hipervínculo visitado" xfId="1194" builtinId="9" hidden="1"/>
    <cellStyle name="Hipervínculo visitado" xfId="1196" builtinId="9" hidden="1"/>
    <cellStyle name="Hipervínculo visitado" xfId="1198" builtinId="9" hidden="1"/>
    <cellStyle name="Hipervínculo visitado" xfId="1200" builtinId="9" hidden="1"/>
    <cellStyle name="Hipervínculo visitado" xfId="1202" builtinId="9" hidden="1"/>
    <cellStyle name="Hipervínculo visitado" xfId="1206" builtinId="9" hidden="1"/>
    <cellStyle name="Hipervínculo visitado" xfId="1208" builtinId="9" hidden="1"/>
    <cellStyle name="Hipervínculo visitado" xfId="1210" builtinId="9" hidden="1"/>
    <cellStyle name="Hipervínculo visitado" xfId="1212" builtinId="9" hidden="1"/>
    <cellStyle name="Hipervínculo visitado" xfId="1214" builtinId="9" hidden="1"/>
    <cellStyle name="Hipervínculo visitado" xfId="1216" builtinId="9" hidden="1"/>
    <cellStyle name="Hipervínculo visitado" xfId="1218" builtinId="9" hidden="1"/>
    <cellStyle name="Hipervínculo visitado" xfId="1220" builtinId="9" hidden="1"/>
    <cellStyle name="Hipervínculo visitado" xfId="1222" builtinId="9" hidden="1"/>
    <cellStyle name="Hipervínculo visitado" xfId="1224" builtinId="9" hidden="1"/>
    <cellStyle name="Hipervínculo visitado" xfId="1226" builtinId="9" hidden="1"/>
    <cellStyle name="Hipervínculo visitado" xfId="1228" builtinId="9" hidden="1"/>
    <cellStyle name="Hipervínculo visitado" xfId="1230" builtinId="9" hidden="1"/>
    <cellStyle name="Hipervínculo visitado" xfId="1232" builtinId="9" hidden="1"/>
    <cellStyle name="Hipervínculo visitado" xfId="1234" builtinId="9" hidden="1"/>
    <cellStyle name="Hipervínculo visitado" xfId="1236" builtinId="9" hidden="1"/>
    <cellStyle name="Hipervínculo visitado" xfId="1238" builtinId="9" hidden="1"/>
    <cellStyle name="Hipervínculo visitado" xfId="1240" builtinId="9" hidden="1"/>
    <cellStyle name="Hipervínculo visitado" xfId="1242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0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8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66" builtinId="9" hidden="1"/>
    <cellStyle name="Hipervínculo visitado" xfId="1268" builtinId="9" hidden="1"/>
    <cellStyle name="Hipervínculo visitado" xfId="1270" builtinId="9" hidden="1"/>
    <cellStyle name="Hipervínculo visitado" xfId="1272" builtinId="9" hidden="1"/>
    <cellStyle name="Hipervínculo visitado" xfId="127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84" builtinId="9" hidden="1"/>
    <cellStyle name="Millares" xfId="1" builtinId="3"/>
    <cellStyle name="Normal" xfId="0" builtinId="0"/>
    <cellStyle name="Normal 2_BOLETIN 2008_2" xfId="3"/>
    <cellStyle name="Normal_Hoja1" xfId="1203"/>
    <cellStyle name="Normal_Hoja3" xfId="4"/>
    <cellStyle name="Normal_Hoja4" xfId="1204"/>
    <cellStyle name="Porcentual" xfId="2" builtinId="5"/>
  </cellStyles>
  <dxfs count="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'INDICE promedios'!$A$2</c:f>
              <c:strCache>
                <c:ptCount val="1"/>
                <c:pt idx="0">
                  <c:v>Promedios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promedios'!$B$2:$AL$2</c:f>
              <c:numCache>
                <c:formatCode>0.00</c:formatCode>
                <c:ptCount val="37"/>
                <c:pt idx="0">
                  <c:v>6.72731172008943</c:v>
                </c:pt>
                <c:pt idx="1">
                  <c:v>6.370718561464387</c:v>
                </c:pt>
                <c:pt idx="2">
                  <c:v>6.0805961857759</c:v>
                </c:pt>
                <c:pt idx="3">
                  <c:v>6.025303457239643</c:v>
                </c:pt>
                <c:pt idx="4">
                  <c:v>5.901313727378288</c:v>
                </c:pt>
                <c:pt idx="5">
                  <c:v>5.882892139190024</c:v>
                </c:pt>
                <c:pt idx="6">
                  <c:v>5.809498546735351</c:v>
                </c:pt>
                <c:pt idx="7">
                  <c:v>5.682090993939538</c:v>
                </c:pt>
                <c:pt idx="8">
                  <c:v>5.648413045270091</c:v>
                </c:pt>
                <c:pt idx="9">
                  <c:v>5.521416962619364</c:v>
                </c:pt>
                <c:pt idx="10">
                  <c:v>4.957683928548524</c:v>
                </c:pt>
                <c:pt idx="11">
                  <c:v>4.229996642988075</c:v>
                </c:pt>
                <c:pt idx="12">
                  <c:v>4.786012320328543</c:v>
                </c:pt>
                <c:pt idx="13">
                  <c:v>4.438643598615915</c:v>
                </c:pt>
                <c:pt idx="14">
                  <c:v>3.642184534028148</c:v>
                </c:pt>
                <c:pt idx="15">
                  <c:v>3.398897084795594</c:v>
                </c:pt>
                <c:pt idx="16">
                  <c:v>3.334331183334676</c:v>
                </c:pt>
                <c:pt idx="17">
                  <c:v>3.007313398148936</c:v>
                </c:pt>
                <c:pt idx="18">
                  <c:v>2.444511606428299</c:v>
                </c:pt>
                <c:pt idx="19">
                  <c:v>2.305353846153846</c:v>
                </c:pt>
                <c:pt idx="20">
                  <c:v>2.173647573709927</c:v>
                </c:pt>
                <c:pt idx="21">
                  <c:v>2.142695392372156</c:v>
                </c:pt>
                <c:pt idx="22">
                  <c:v>2.075475972540046</c:v>
                </c:pt>
                <c:pt idx="23">
                  <c:v>2.064740549753413</c:v>
                </c:pt>
                <c:pt idx="24">
                  <c:v>1.920118210661087</c:v>
                </c:pt>
                <c:pt idx="25">
                  <c:v>1.913056785844139</c:v>
                </c:pt>
                <c:pt idx="26">
                  <c:v>1.875934771015793</c:v>
                </c:pt>
                <c:pt idx="27">
                  <c:v>1.807858180529567</c:v>
                </c:pt>
                <c:pt idx="28">
                  <c:v>1.742475949190426</c:v>
                </c:pt>
                <c:pt idx="29">
                  <c:v>1.558044956772334</c:v>
                </c:pt>
                <c:pt idx="30">
                  <c:v>1.485346780820715</c:v>
                </c:pt>
                <c:pt idx="31">
                  <c:v>1.463305676323542</c:v>
                </c:pt>
                <c:pt idx="32">
                  <c:v>1.446869095871533</c:v>
                </c:pt>
                <c:pt idx="33">
                  <c:v>1.432</c:v>
                </c:pt>
                <c:pt idx="34">
                  <c:v>1.246592866783165</c:v>
                </c:pt>
                <c:pt idx="35">
                  <c:v>1.190537173148598</c:v>
                </c:pt>
                <c:pt idx="36">
                  <c:v>1.138634915118029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'INDICE promedios'!$A$3</c:f>
              <c:strCache>
                <c:ptCount val="1"/>
                <c:pt idx="0">
                  <c:v>Promedio agricultura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promedios'!$B$3:$AL$3</c:f>
              <c:numCache>
                <c:formatCode>0.00</c:formatCode>
                <c:ptCount val="37"/>
                <c:pt idx="0">
                  <c:v>4.397638603696099</c:v>
                </c:pt>
                <c:pt idx="1">
                  <c:v>1.582939588948687</c:v>
                </c:pt>
                <c:pt idx="2">
                  <c:v>2.350519031141868</c:v>
                </c:pt>
                <c:pt idx="3">
                  <c:v>5.834828513976605</c:v>
                </c:pt>
                <c:pt idx="4">
                  <c:v>6.779328821879653</c:v>
                </c:pt>
                <c:pt idx="5">
                  <c:v>1.630779676761509</c:v>
                </c:pt>
                <c:pt idx="6">
                  <c:v>1.030747144459013</c:v>
                </c:pt>
                <c:pt idx="7">
                  <c:v>1.031906126375967</c:v>
                </c:pt>
                <c:pt idx="8">
                  <c:v>1.173948126801153</c:v>
                </c:pt>
                <c:pt idx="9">
                  <c:v>1.010191930103049</c:v>
                </c:pt>
                <c:pt idx="10">
                  <c:v>1.097311212814645</c:v>
                </c:pt>
                <c:pt idx="11">
                  <c:v>2.014660633484163</c:v>
                </c:pt>
                <c:pt idx="12">
                  <c:v>5.533027747763536</c:v>
                </c:pt>
                <c:pt idx="13">
                  <c:v>1.720472383805001</c:v>
                </c:pt>
                <c:pt idx="14">
                  <c:v>1.517912178997393</c:v>
                </c:pt>
                <c:pt idx="15">
                  <c:v>2.551188613231229</c:v>
                </c:pt>
                <c:pt idx="16">
                  <c:v>3.104059739820695</c:v>
                </c:pt>
                <c:pt idx="17">
                  <c:v>2.301771953146601</c:v>
                </c:pt>
                <c:pt idx="18">
                  <c:v>3.300781003723193</c:v>
                </c:pt>
                <c:pt idx="19">
                  <c:v>1.079328264653463</c:v>
                </c:pt>
                <c:pt idx="20">
                  <c:v>2.2</c:v>
                </c:pt>
                <c:pt idx="21">
                  <c:v>1.026302861551322</c:v>
                </c:pt>
                <c:pt idx="22">
                  <c:v>3.030437332980164</c:v>
                </c:pt>
                <c:pt idx="23">
                  <c:v>1.835261209559618</c:v>
                </c:pt>
                <c:pt idx="24">
                  <c:v>3.250595084233794</c:v>
                </c:pt>
                <c:pt idx="25">
                  <c:v>6.582801839802317</c:v>
                </c:pt>
                <c:pt idx="26">
                  <c:v>6.009627052834844</c:v>
                </c:pt>
                <c:pt idx="27">
                  <c:v>6.861461416123584</c:v>
                </c:pt>
                <c:pt idx="28">
                  <c:v>2.579259497746297</c:v>
                </c:pt>
                <c:pt idx="29">
                  <c:v>1.85270403096181</c:v>
                </c:pt>
                <c:pt idx="30">
                  <c:v>6.023139579955063</c:v>
                </c:pt>
                <c:pt idx="31">
                  <c:v>3.979664150942268</c:v>
                </c:pt>
                <c:pt idx="32">
                  <c:v>4.34662242418977</c:v>
                </c:pt>
                <c:pt idx="33">
                  <c:v>2.644517092460146</c:v>
                </c:pt>
                <c:pt idx="34">
                  <c:v>6.277197984058838</c:v>
                </c:pt>
                <c:pt idx="35">
                  <c:v>2.277010251655176</c:v>
                </c:pt>
                <c:pt idx="36">
                  <c:v>1.710281587916443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'INDICE promedios'!$A$4</c:f>
              <c:strCache>
                <c:ptCount val="1"/>
                <c:pt idx="0">
                  <c:v>Promedio agricultura ZM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promedios'!$B$4:$AL$4</c:f>
            </c:numRef>
          </c:val>
          <c:smooth val="0"/>
        </c:ser>
        <c:ser>
          <c:idx val="3"/>
          <c:order val="3"/>
          <c:tx>
            <c:strRef>
              <c:f>'INDICE promedios'!$A$5</c:f>
              <c:strCache>
                <c:ptCount val="1"/>
                <c:pt idx="0">
                  <c:v>Promedio agricultura ZM DF apoyo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promedios'!$B$5:$AL$5</c:f>
            </c:numRef>
          </c:val>
          <c:smooth val="0"/>
        </c:ser>
        <c:ser>
          <c:idx val="4"/>
          <c:order val="4"/>
          <c:tx>
            <c:strRef>
              <c:f>'INDICE promedios'!$A$6</c:f>
              <c:strCache>
                <c:ptCount val="1"/>
                <c:pt idx="0">
                  <c:v>Promedio agricultura apoyos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promedios'!$B$6:$AL$6</c:f>
              <c:numCache>
                <c:formatCode>0.00</c:formatCode>
                <c:ptCount val="37"/>
                <c:pt idx="0">
                  <c:v>5.387191991786447</c:v>
                </c:pt>
                <c:pt idx="1">
                  <c:v>1.40128875161252</c:v>
                </c:pt>
                <c:pt idx="2">
                  <c:v>2.338667820069204</c:v>
                </c:pt>
                <c:pt idx="3">
                  <c:v>4.385482454898184</c:v>
                </c:pt>
                <c:pt idx="4">
                  <c:v>6.396482143338039</c:v>
                </c:pt>
                <c:pt idx="5">
                  <c:v>1.755745163652454</c:v>
                </c:pt>
                <c:pt idx="6">
                  <c:v>1.038501807946174</c:v>
                </c:pt>
                <c:pt idx="7">
                  <c:v>1.015171796255519</c:v>
                </c:pt>
                <c:pt idx="8">
                  <c:v>1.209654178674352</c:v>
                </c:pt>
                <c:pt idx="9">
                  <c:v>1.003598038557789</c:v>
                </c:pt>
                <c:pt idx="10">
                  <c:v>1.272954805491991</c:v>
                </c:pt>
                <c:pt idx="11">
                  <c:v>2.050678733031674</c:v>
                </c:pt>
                <c:pt idx="12">
                  <c:v>5.624251618802978</c:v>
                </c:pt>
                <c:pt idx="13">
                  <c:v>1.833540205240163</c:v>
                </c:pt>
                <c:pt idx="14">
                  <c:v>2.697866103701604</c:v>
                </c:pt>
                <c:pt idx="15">
                  <c:v>3.716189513340634</c:v>
                </c:pt>
                <c:pt idx="16">
                  <c:v>4.213899313071461</c:v>
                </c:pt>
                <c:pt idx="17">
                  <c:v>1.8929523294893</c:v>
                </c:pt>
                <c:pt idx="18">
                  <c:v>3.283587648004156</c:v>
                </c:pt>
                <c:pt idx="19">
                  <c:v>1.051140683603415</c:v>
                </c:pt>
                <c:pt idx="20">
                  <c:v>1.0</c:v>
                </c:pt>
                <c:pt idx="21">
                  <c:v>1.030068693926952</c:v>
                </c:pt>
                <c:pt idx="22">
                  <c:v>2.965451530630694</c:v>
                </c:pt>
                <c:pt idx="23">
                  <c:v>1.702172314484913</c:v>
                </c:pt>
                <c:pt idx="24">
                  <c:v>2.603129079268204</c:v>
                </c:pt>
                <c:pt idx="25">
                  <c:v>6.56977028487028</c:v>
                </c:pt>
                <c:pt idx="26">
                  <c:v>5.929266054492245</c:v>
                </c:pt>
                <c:pt idx="27">
                  <c:v>6.829924548251471</c:v>
                </c:pt>
                <c:pt idx="28">
                  <c:v>2.578332260141662</c:v>
                </c:pt>
                <c:pt idx="29">
                  <c:v>2.957967412563765</c:v>
                </c:pt>
                <c:pt idx="30">
                  <c:v>5.203462277475412</c:v>
                </c:pt>
                <c:pt idx="31">
                  <c:v>3.820759008273377</c:v>
                </c:pt>
                <c:pt idx="32">
                  <c:v>5.480907275328233</c:v>
                </c:pt>
                <c:pt idx="33">
                  <c:v>1.927558035165047</c:v>
                </c:pt>
                <c:pt idx="34">
                  <c:v>6.154776534170503</c:v>
                </c:pt>
                <c:pt idx="35">
                  <c:v>2.277319049345868</c:v>
                </c:pt>
                <c:pt idx="36">
                  <c:v>1.523985078340861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'INDICE promedios'!$A$7</c:f>
              <c:strCache>
                <c:ptCount val="1"/>
                <c:pt idx="0">
                  <c:v>Promedio agricultura y manufactura apoyos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promedios'!$B$7:$AL$7</c:f>
              <c:numCache>
                <c:formatCode>0.00</c:formatCode>
                <c:ptCount val="37"/>
                <c:pt idx="0">
                  <c:v>4.96252566735113</c:v>
                </c:pt>
                <c:pt idx="1">
                  <c:v>1.484507878827554</c:v>
                </c:pt>
                <c:pt idx="2">
                  <c:v>2.527681660899653</c:v>
                </c:pt>
                <c:pt idx="3">
                  <c:v>5.634659718485372</c:v>
                </c:pt>
                <c:pt idx="4">
                  <c:v>6.793046616217381</c:v>
                </c:pt>
                <c:pt idx="5">
                  <c:v>1.127214962079066</c:v>
                </c:pt>
                <c:pt idx="6">
                  <c:v>1.178845596051438</c:v>
                </c:pt>
                <c:pt idx="7">
                  <c:v>1.065482508145318</c:v>
                </c:pt>
                <c:pt idx="8">
                  <c:v>1.536599423631124</c:v>
                </c:pt>
                <c:pt idx="9">
                  <c:v>1.097567681939629</c:v>
                </c:pt>
                <c:pt idx="10">
                  <c:v>1.689645308924485</c:v>
                </c:pt>
                <c:pt idx="11">
                  <c:v>4.625339366515837</c:v>
                </c:pt>
                <c:pt idx="12">
                  <c:v>5.127478591737352</c:v>
                </c:pt>
                <c:pt idx="13">
                  <c:v>2.065117327326967</c:v>
                </c:pt>
                <c:pt idx="14">
                  <c:v>1.72062052581156</c:v>
                </c:pt>
                <c:pt idx="15">
                  <c:v>3.611438550885897</c:v>
                </c:pt>
                <c:pt idx="16">
                  <c:v>3.848140952117018</c:v>
                </c:pt>
                <c:pt idx="17">
                  <c:v>1.97170183219864</c:v>
                </c:pt>
                <c:pt idx="18">
                  <c:v>2.872161257556576</c:v>
                </c:pt>
                <c:pt idx="19">
                  <c:v>1.079576517265157</c:v>
                </c:pt>
                <c:pt idx="20">
                  <c:v>1.0</c:v>
                </c:pt>
                <c:pt idx="21">
                  <c:v>1.022487086353645</c:v>
                </c:pt>
                <c:pt idx="22">
                  <c:v>2.169883423292998</c:v>
                </c:pt>
                <c:pt idx="23">
                  <c:v>1.789061133191021</c:v>
                </c:pt>
                <c:pt idx="24">
                  <c:v>3.726119642052188</c:v>
                </c:pt>
                <c:pt idx="25">
                  <c:v>6.689225754790132</c:v>
                </c:pt>
                <c:pt idx="26">
                  <c:v>5.970696815830327</c:v>
                </c:pt>
                <c:pt idx="27">
                  <c:v>6.806893266601645</c:v>
                </c:pt>
                <c:pt idx="28">
                  <c:v>2.738570508692852</c:v>
                </c:pt>
                <c:pt idx="29">
                  <c:v>1.519087986773291</c:v>
                </c:pt>
                <c:pt idx="30">
                  <c:v>5.84874899205245</c:v>
                </c:pt>
                <c:pt idx="31">
                  <c:v>2.160602538140902</c:v>
                </c:pt>
                <c:pt idx="32">
                  <c:v>5.816268237502278</c:v>
                </c:pt>
                <c:pt idx="33">
                  <c:v>5.081130345460783</c:v>
                </c:pt>
                <c:pt idx="34">
                  <c:v>5.645813953488372</c:v>
                </c:pt>
                <c:pt idx="35">
                  <c:v>2.152274172562888</c:v>
                </c:pt>
                <c:pt idx="36">
                  <c:v>1.921313638393336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'INDICE promedios'!$A$8</c:f>
              <c:strCache>
                <c:ptCount val="1"/>
                <c:pt idx="0">
                  <c:v>Promedio agricultura y manufactura Valle de Toluca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promedios'!$B$8:$AL$8</c:f>
            </c:numRef>
          </c:val>
          <c:smooth val="0"/>
        </c:ser>
        <c:ser>
          <c:idx val="7"/>
          <c:order val="7"/>
          <c:tx>
            <c:strRef>
              <c:f>'INDICE promedios'!$A$9</c:f>
              <c:strCache>
                <c:ptCount val="1"/>
                <c:pt idx="0">
                  <c:v>Promedio comercio Zona metropolitana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promedios'!$B$9:$AL$9</c:f>
            </c:numRef>
          </c:val>
          <c:smooth val="0"/>
        </c:ser>
        <c:ser>
          <c:idx val="8"/>
          <c:order val="8"/>
          <c:tx>
            <c:strRef>
              <c:f>'INDICE promedios'!$A$10</c:f>
              <c:strCache>
                <c:ptCount val="1"/>
                <c:pt idx="0">
                  <c:v>Promedio comercio ZM DF apoyo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promedios'!$B$10:$AL$10</c:f>
            </c:numRef>
          </c:val>
          <c:smooth val="0"/>
        </c:ser>
        <c:ser>
          <c:idx val="9"/>
          <c:order val="9"/>
          <c:tx>
            <c:strRef>
              <c:f>'INDICE promedios'!$A$11</c:f>
              <c:strCache>
                <c:ptCount val="1"/>
                <c:pt idx="0">
                  <c:v>Promedio comercio Valle de Toluca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promedios'!$B$11:$AL$11</c:f>
            </c:numRef>
          </c:val>
          <c:smooth val="0"/>
        </c:ser>
        <c:ser>
          <c:idx val="10"/>
          <c:order val="10"/>
          <c:tx>
            <c:strRef>
              <c:f>'INDICE promedios'!$A$12</c:f>
              <c:strCache>
                <c:ptCount val="1"/>
                <c:pt idx="0">
                  <c:v>Promedio comercio con apoyo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promedios'!$B$12:$AL$12</c:f>
              <c:numCache>
                <c:formatCode>0.00</c:formatCode>
                <c:ptCount val="37"/>
                <c:pt idx="0">
                  <c:v>3.764758726899384</c:v>
                </c:pt>
                <c:pt idx="1">
                  <c:v>2.002636023080657</c:v>
                </c:pt>
                <c:pt idx="2">
                  <c:v>3.208044982698961</c:v>
                </c:pt>
                <c:pt idx="3">
                  <c:v>6.054425217366676</c:v>
                </c:pt>
                <c:pt idx="4">
                  <c:v>6.260488360372561</c:v>
                </c:pt>
                <c:pt idx="5">
                  <c:v>1.032245047941188</c:v>
                </c:pt>
                <c:pt idx="6">
                  <c:v>1.069372955728377</c:v>
                </c:pt>
                <c:pt idx="7">
                  <c:v>1.081298088900339</c:v>
                </c:pt>
                <c:pt idx="8">
                  <c:v>1.153458213256484</c:v>
                </c:pt>
                <c:pt idx="9">
                  <c:v>1.017727289609177</c:v>
                </c:pt>
                <c:pt idx="10">
                  <c:v>1.140946796338673</c:v>
                </c:pt>
                <c:pt idx="11">
                  <c:v>1.736651583710407</c:v>
                </c:pt>
                <c:pt idx="12">
                  <c:v>5.993987709982632</c:v>
                </c:pt>
                <c:pt idx="13">
                  <c:v>1.487740423606175</c:v>
                </c:pt>
                <c:pt idx="14">
                  <c:v>1.680214575770865</c:v>
                </c:pt>
                <c:pt idx="15">
                  <c:v>5.474701677596088</c:v>
                </c:pt>
                <c:pt idx="16">
                  <c:v>4.692137446461983</c:v>
                </c:pt>
                <c:pt idx="17">
                  <c:v>2.323678270668796</c:v>
                </c:pt>
                <c:pt idx="18">
                  <c:v>4.178174409826831</c:v>
                </c:pt>
                <c:pt idx="19">
                  <c:v>1.042115470596874</c:v>
                </c:pt>
                <c:pt idx="20">
                  <c:v>1.0</c:v>
                </c:pt>
                <c:pt idx="21">
                  <c:v>1.039021325484101</c:v>
                </c:pt>
                <c:pt idx="22">
                  <c:v>3.117798986202144</c:v>
                </c:pt>
                <c:pt idx="23">
                  <c:v>1.758688896349242</c:v>
                </c:pt>
                <c:pt idx="24">
                  <c:v>4.04538154493068</c:v>
                </c:pt>
                <c:pt idx="25">
                  <c:v>6.50425518554404</c:v>
                </c:pt>
                <c:pt idx="26">
                  <c:v>6.518367192966104</c:v>
                </c:pt>
                <c:pt idx="27">
                  <c:v>6.84933391315147</c:v>
                </c:pt>
                <c:pt idx="28">
                  <c:v>2.631896789623769</c:v>
                </c:pt>
                <c:pt idx="29">
                  <c:v>2.349699266221088</c:v>
                </c:pt>
                <c:pt idx="30">
                  <c:v>6.107816930347059</c:v>
                </c:pt>
                <c:pt idx="31">
                  <c:v>4.61531648442398</c:v>
                </c:pt>
                <c:pt idx="32">
                  <c:v>4.45836614595284</c:v>
                </c:pt>
                <c:pt idx="33">
                  <c:v>5.964771787718275</c:v>
                </c:pt>
                <c:pt idx="34">
                  <c:v>5.970136696950726</c:v>
                </c:pt>
                <c:pt idx="35">
                  <c:v>2.052458276416202</c:v>
                </c:pt>
                <c:pt idx="36">
                  <c:v>1.770591353083535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'INDICE promedios'!$A$13</c:f>
              <c:strCache>
                <c:ptCount val="1"/>
                <c:pt idx="0">
                  <c:v>Promedio comercio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promedios'!$B$13:$AL$13</c:f>
              <c:numCache>
                <c:formatCode>0.00</c:formatCode>
                <c:ptCount val="37"/>
                <c:pt idx="0">
                  <c:v>4.842607802874744</c:v>
                </c:pt>
                <c:pt idx="1">
                  <c:v>1.725366795198336</c:v>
                </c:pt>
                <c:pt idx="2">
                  <c:v>2.719607843137254</c:v>
                </c:pt>
                <c:pt idx="3">
                  <c:v>5.732522586309439</c:v>
                </c:pt>
                <c:pt idx="4">
                  <c:v>6.569822452881726</c:v>
                </c:pt>
                <c:pt idx="5">
                  <c:v>1.039660442881777</c:v>
                </c:pt>
                <c:pt idx="6">
                  <c:v>1.057995464138012</c:v>
                </c:pt>
                <c:pt idx="7">
                  <c:v>1.061928134241873</c:v>
                </c:pt>
                <c:pt idx="8">
                  <c:v>1.165571565802114</c:v>
                </c:pt>
                <c:pt idx="9">
                  <c:v>1.017419197617321</c:v>
                </c:pt>
                <c:pt idx="10">
                  <c:v>1.137738367658276</c:v>
                </c:pt>
                <c:pt idx="11">
                  <c:v>1.847058823529412</c:v>
                </c:pt>
                <c:pt idx="12">
                  <c:v>5.597520451791579</c:v>
                </c:pt>
                <c:pt idx="13">
                  <c:v>1.683508752332182</c:v>
                </c:pt>
                <c:pt idx="14">
                  <c:v>1.792823157418338</c:v>
                </c:pt>
                <c:pt idx="15">
                  <c:v>3.752088561226277</c:v>
                </c:pt>
                <c:pt idx="16">
                  <c:v>3.672205986363644</c:v>
                </c:pt>
                <c:pt idx="17">
                  <c:v>1.893097191803032</c:v>
                </c:pt>
                <c:pt idx="18">
                  <c:v>3.210506222674229</c:v>
                </c:pt>
                <c:pt idx="19">
                  <c:v>1.054014006267196</c:v>
                </c:pt>
                <c:pt idx="20">
                  <c:v>1.0</c:v>
                </c:pt>
                <c:pt idx="21">
                  <c:v>1.06033066959705</c:v>
                </c:pt>
                <c:pt idx="22">
                  <c:v>2.517713883371722</c:v>
                </c:pt>
                <c:pt idx="23">
                  <c:v>1.719774959867082</c:v>
                </c:pt>
                <c:pt idx="24">
                  <c:v>3.041390050243065</c:v>
                </c:pt>
                <c:pt idx="25">
                  <c:v>6.431798615119732</c:v>
                </c:pt>
                <c:pt idx="26">
                  <c:v>6.216212814205588</c:v>
                </c:pt>
                <c:pt idx="27">
                  <c:v>6.85439068226222</c:v>
                </c:pt>
                <c:pt idx="28">
                  <c:v>2.844670223530494</c:v>
                </c:pt>
                <c:pt idx="29">
                  <c:v>2.106316683058429</c:v>
                </c:pt>
                <c:pt idx="30">
                  <c:v>6.216559558250953</c:v>
                </c:pt>
                <c:pt idx="31">
                  <c:v>4.566660797305053</c:v>
                </c:pt>
                <c:pt idx="32">
                  <c:v>4.781048496978056</c:v>
                </c:pt>
                <c:pt idx="33">
                  <c:v>5.975366282032093</c:v>
                </c:pt>
                <c:pt idx="34">
                  <c:v>5.702912959495306</c:v>
                </c:pt>
                <c:pt idx="35">
                  <c:v>2.256287062115624</c:v>
                </c:pt>
                <c:pt idx="36">
                  <c:v>1.803113281666012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'INDICE promedios'!$A$14</c:f>
              <c:strCache>
                <c:ptCount val="1"/>
                <c:pt idx="0">
                  <c:v>Promedio comercio y otros servicios ZM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promedios'!$B$14:$AL$14</c:f>
            </c:numRef>
          </c:val>
          <c:smooth val="0"/>
        </c:ser>
        <c:ser>
          <c:idx val="13"/>
          <c:order val="13"/>
          <c:tx>
            <c:strRef>
              <c:f>'INDICE promedios'!$A$15</c:f>
              <c:strCache>
                <c:ptCount val="1"/>
                <c:pt idx="0">
                  <c:v>Promedio comercio y otros servicios Valle de Toluca apoyo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promedios'!$B$15:$AL$15</c:f>
            </c:numRef>
          </c:val>
          <c:smooth val="0"/>
        </c:ser>
        <c:ser>
          <c:idx val="14"/>
          <c:order val="14"/>
          <c:tx>
            <c:strRef>
              <c:f>'INDICE promedios'!$A$16</c:f>
              <c:strCache>
                <c:ptCount val="1"/>
                <c:pt idx="0">
                  <c:v>Promedio comercio y otros servicios con apoyo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promedios'!$B$16:$AL$16</c:f>
              <c:numCache>
                <c:formatCode>0.00</c:formatCode>
                <c:ptCount val="37"/>
                <c:pt idx="0">
                  <c:v>4.77618069815195</c:v>
                </c:pt>
                <c:pt idx="1">
                  <c:v>1.735145558716355</c:v>
                </c:pt>
                <c:pt idx="2">
                  <c:v>3.23356401384083</c:v>
                </c:pt>
                <c:pt idx="3">
                  <c:v>6.28035345096151</c:v>
                </c:pt>
                <c:pt idx="4">
                  <c:v>6.83388514644271</c:v>
                </c:pt>
                <c:pt idx="5">
                  <c:v>1.0199127146165</c:v>
                </c:pt>
                <c:pt idx="6">
                  <c:v>1.019484744056383</c:v>
                </c:pt>
                <c:pt idx="7">
                  <c:v>1.119568031450443</c:v>
                </c:pt>
                <c:pt idx="8">
                  <c:v>1.348126801152738</c:v>
                </c:pt>
                <c:pt idx="9">
                  <c:v>1.007631984619309</c:v>
                </c:pt>
                <c:pt idx="10">
                  <c:v>1.148455377574371</c:v>
                </c:pt>
                <c:pt idx="11">
                  <c:v>2.243438914027149</c:v>
                </c:pt>
                <c:pt idx="12">
                  <c:v>1.329716512345364</c:v>
                </c:pt>
                <c:pt idx="13">
                  <c:v>2.012171127057194</c:v>
                </c:pt>
                <c:pt idx="14">
                  <c:v>2.182015805008243</c:v>
                </c:pt>
                <c:pt idx="15">
                  <c:v>4.002174906250433</c:v>
                </c:pt>
                <c:pt idx="16">
                  <c:v>4.151544604769116</c:v>
                </c:pt>
                <c:pt idx="17">
                  <c:v>2.01859672049752</c:v>
                </c:pt>
                <c:pt idx="18">
                  <c:v>3.499896724015033</c:v>
                </c:pt>
                <c:pt idx="19">
                  <c:v>1.037968074856174</c:v>
                </c:pt>
                <c:pt idx="20">
                  <c:v>1.0</c:v>
                </c:pt>
                <c:pt idx="21">
                  <c:v>1.075766997923308</c:v>
                </c:pt>
                <c:pt idx="22">
                  <c:v>1.648920255077583</c:v>
                </c:pt>
                <c:pt idx="23">
                  <c:v>1.686360552984884</c:v>
                </c:pt>
                <c:pt idx="24">
                  <c:v>3.911834306687241</c:v>
                </c:pt>
                <c:pt idx="25">
                  <c:v>6.616345471168691</c:v>
                </c:pt>
                <c:pt idx="26">
                  <c:v>6.34589675298822</c:v>
                </c:pt>
                <c:pt idx="27">
                  <c:v>6.792922841630056</c:v>
                </c:pt>
                <c:pt idx="28">
                  <c:v>4.717643271088217</c:v>
                </c:pt>
                <c:pt idx="29">
                  <c:v>1.719700124883162</c:v>
                </c:pt>
                <c:pt idx="30">
                  <c:v>6.418606553777854</c:v>
                </c:pt>
                <c:pt idx="31">
                  <c:v>4.93811177259767</c:v>
                </c:pt>
                <c:pt idx="32">
                  <c:v>5.568901242893205</c:v>
                </c:pt>
                <c:pt idx="33">
                  <c:v>5.397855182562386</c:v>
                </c:pt>
                <c:pt idx="34">
                  <c:v>6.709937733499376</c:v>
                </c:pt>
                <c:pt idx="35">
                  <c:v>1.883218858854762</c:v>
                </c:pt>
                <c:pt idx="36">
                  <c:v>1.427354580970397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'INDICE promedios'!$A$17</c:f>
              <c:strCache>
                <c:ptCount val="1"/>
                <c:pt idx="0">
                  <c:v>Promedio comercio y otros servicios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promedios'!$B$17:$AL$17</c:f>
              <c:numCache>
                <c:formatCode>0.00</c:formatCode>
                <c:ptCount val="37"/>
                <c:pt idx="0">
                  <c:v>3.388603696098563</c:v>
                </c:pt>
                <c:pt idx="1">
                  <c:v>1.214969304936752</c:v>
                </c:pt>
                <c:pt idx="2">
                  <c:v>2.306228373702422</c:v>
                </c:pt>
                <c:pt idx="3">
                  <c:v>5.902704692854512</c:v>
                </c:pt>
                <c:pt idx="4">
                  <c:v>6.940053321843103</c:v>
                </c:pt>
                <c:pt idx="5">
                  <c:v>1.0199127146165</c:v>
                </c:pt>
                <c:pt idx="6">
                  <c:v>1.08821584472217</c:v>
                </c:pt>
                <c:pt idx="7">
                  <c:v>1.092499118166088</c:v>
                </c:pt>
                <c:pt idx="8">
                  <c:v>1.109510086455331</c:v>
                </c:pt>
                <c:pt idx="9">
                  <c:v>1.086799505305593</c:v>
                </c:pt>
                <c:pt idx="10">
                  <c:v>1.112700228832952</c:v>
                </c:pt>
                <c:pt idx="11">
                  <c:v>1.81447963800905</c:v>
                </c:pt>
                <c:pt idx="12">
                  <c:v>1.0</c:v>
                </c:pt>
                <c:pt idx="13">
                  <c:v>1.333096208684464</c:v>
                </c:pt>
                <c:pt idx="14">
                  <c:v>1.043367093927087</c:v>
                </c:pt>
                <c:pt idx="15">
                  <c:v>2.198155067370367</c:v>
                </c:pt>
                <c:pt idx="16">
                  <c:v>3.520310181348648</c:v>
                </c:pt>
                <c:pt idx="17">
                  <c:v>1.935255084969919</c:v>
                </c:pt>
                <c:pt idx="18">
                  <c:v>7.0</c:v>
                </c:pt>
                <c:pt idx="19">
                  <c:v>1.002074008738755</c:v>
                </c:pt>
                <c:pt idx="20">
                  <c:v>1.0</c:v>
                </c:pt>
                <c:pt idx="21">
                  <c:v>1.0</c:v>
                </c:pt>
                <c:pt idx="22">
                  <c:v>7.0</c:v>
                </c:pt>
                <c:pt idx="23">
                  <c:v>1.675026401572494</c:v>
                </c:pt>
                <c:pt idx="24">
                  <c:v>4.032555794055587</c:v>
                </c:pt>
                <c:pt idx="25">
                  <c:v>6.894548867586909</c:v>
                </c:pt>
                <c:pt idx="26">
                  <c:v>6.0394180685119</c:v>
                </c:pt>
                <c:pt idx="27">
                  <c:v>6.879654346491098</c:v>
                </c:pt>
                <c:pt idx="28">
                  <c:v>2.019961365099807</c:v>
                </c:pt>
                <c:pt idx="29">
                  <c:v>5.171488046335543</c:v>
                </c:pt>
                <c:pt idx="30">
                  <c:v>6.967915853793626</c:v>
                </c:pt>
                <c:pt idx="31">
                  <c:v>4.337415886727419</c:v>
                </c:pt>
                <c:pt idx="32">
                  <c:v>5.576538951524219</c:v>
                </c:pt>
                <c:pt idx="33">
                  <c:v>6.200189580798483</c:v>
                </c:pt>
                <c:pt idx="34">
                  <c:v>7.0</c:v>
                </c:pt>
                <c:pt idx="35">
                  <c:v>2.292359587548614</c:v>
                </c:pt>
                <c:pt idx="36">
                  <c:v>2.5567836189429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'INDICE promedios'!$A$18</c:f>
              <c:strCache>
                <c:ptCount val="1"/>
                <c:pt idx="0">
                  <c:v>Promedio manufactura ZM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promedios'!$B$18:$AL$18</c:f>
            </c:numRef>
          </c:val>
          <c:smooth val="0"/>
        </c:ser>
        <c:ser>
          <c:idx val="17"/>
          <c:order val="17"/>
          <c:tx>
            <c:strRef>
              <c:f>'INDICE promedios'!$A$19</c:f>
              <c:strCache>
                <c:ptCount val="1"/>
                <c:pt idx="0">
                  <c:v>Promedio manufactura ZM DF con apoyos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promedios'!$B$19:$AL$19</c:f>
            </c:numRef>
          </c:val>
          <c:smooth val="0"/>
        </c:ser>
        <c:ser>
          <c:idx val="18"/>
          <c:order val="18"/>
          <c:tx>
            <c:strRef>
              <c:f>'INDICE promedios'!$A$20</c:f>
              <c:strCache>
                <c:ptCount val="1"/>
                <c:pt idx="0">
                  <c:v>Promedio manufactura Valle de Toluca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promedios'!$B$20:$AL$20</c:f>
            </c:numRef>
          </c:val>
          <c:smooth val="0"/>
        </c:ser>
        <c:ser>
          <c:idx val="19"/>
          <c:order val="19"/>
          <c:tx>
            <c:strRef>
              <c:f>'INDICE promedios'!$A$21</c:f>
              <c:strCache>
                <c:ptCount val="1"/>
                <c:pt idx="0">
                  <c:v>Promedio manufactura con apoyos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promedios'!$B$21:$AL$21</c:f>
              <c:numCache>
                <c:formatCode>0.00</c:formatCode>
                <c:ptCount val="37"/>
                <c:pt idx="0">
                  <c:v>4.36729979466119</c:v>
                </c:pt>
                <c:pt idx="1">
                  <c:v>2.023166755991035</c:v>
                </c:pt>
                <c:pt idx="2">
                  <c:v>3.217993079584775</c:v>
                </c:pt>
                <c:pt idx="3">
                  <c:v>5.902891614036081</c:v>
                </c:pt>
                <c:pt idx="4">
                  <c:v>6.688505795768876</c:v>
                </c:pt>
                <c:pt idx="5">
                  <c:v>1.08598434306429</c:v>
                </c:pt>
                <c:pt idx="6">
                  <c:v>1.261932795303205</c:v>
                </c:pt>
                <c:pt idx="7">
                  <c:v>1.083421644912676</c:v>
                </c:pt>
                <c:pt idx="8">
                  <c:v>1.618731988472622</c:v>
                </c:pt>
                <c:pt idx="9">
                  <c:v>1.745118635339011</c:v>
                </c:pt>
                <c:pt idx="10">
                  <c:v>2.096824942791762</c:v>
                </c:pt>
                <c:pt idx="11">
                  <c:v>2.612669683257919</c:v>
                </c:pt>
                <c:pt idx="12">
                  <c:v>5.478559259149272</c:v>
                </c:pt>
                <c:pt idx="13">
                  <c:v>1.61940259324656</c:v>
                </c:pt>
                <c:pt idx="14">
                  <c:v>1.643255121050057</c:v>
                </c:pt>
                <c:pt idx="15">
                  <c:v>3.868769971911047</c:v>
                </c:pt>
                <c:pt idx="16">
                  <c:v>4.032683203556025</c:v>
                </c:pt>
                <c:pt idx="17">
                  <c:v>1.90654013334486</c:v>
                </c:pt>
                <c:pt idx="18">
                  <c:v>2.674711645193279</c:v>
                </c:pt>
                <c:pt idx="19">
                  <c:v>1.202651066455264</c:v>
                </c:pt>
                <c:pt idx="20">
                  <c:v>1.0</c:v>
                </c:pt>
                <c:pt idx="21">
                  <c:v>1.044531195047804</c:v>
                </c:pt>
                <c:pt idx="22">
                  <c:v>1.673076963704853</c:v>
                </c:pt>
                <c:pt idx="23">
                  <c:v>1.839139220027874</c:v>
                </c:pt>
                <c:pt idx="24">
                  <c:v>4.357997763804235</c:v>
                </c:pt>
                <c:pt idx="25">
                  <c:v>6.353911578056085</c:v>
                </c:pt>
                <c:pt idx="26">
                  <c:v>5.776823537804815</c:v>
                </c:pt>
                <c:pt idx="27">
                  <c:v>6.828074293342691</c:v>
                </c:pt>
                <c:pt idx="28">
                  <c:v>4.577591757887959</c:v>
                </c:pt>
                <c:pt idx="29">
                  <c:v>1.600271724585638</c:v>
                </c:pt>
                <c:pt idx="30">
                  <c:v>5.095817340345182</c:v>
                </c:pt>
                <c:pt idx="31">
                  <c:v>4.43314400904796</c:v>
                </c:pt>
                <c:pt idx="32">
                  <c:v>5.632641868939592</c:v>
                </c:pt>
                <c:pt idx="33">
                  <c:v>6.103218918951354</c:v>
                </c:pt>
                <c:pt idx="34">
                  <c:v>5.860410001517681</c:v>
                </c:pt>
                <c:pt idx="35">
                  <c:v>2.152605331186246</c:v>
                </c:pt>
                <c:pt idx="36">
                  <c:v>1.452464321880128</c:v>
                </c:pt>
              </c:numCache>
            </c:numRef>
          </c:val>
          <c:smooth val="0"/>
        </c:ser>
        <c:ser>
          <c:idx val="20"/>
          <c:order val="20"/>
          <c:tx>
            <c:strRef>
              <c:f>'INDICE promedios'!$A$22</c:f>
              <c:strCache>
                <c:ptCount val="1"/>
                <c:pt idx="0">
                  <c:v>Promedio manufactura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promedios'!$B$22:$AL$22</c:f>
              <c:numCache>
                <c:formatCode>0.00</c:formatCode>
                <c:ptCount val="37"/>
                <c:pt idx="0">
                  <c:v>4.383624229979466</c:v>
                </c:pt>
                <c:pt idx="1">
                  <c:v>2.409382664646867</c:v>
                </c:pt>
                <c:pt idx="2">
                  <c:v>4.24878892733564</c:v>
                </c:pt>
                <c:pt idx="3">
                  <c:v>5.83179359370132</c:v>
                </c:pt>
                <c:pt idx="4">
                  <c:v>6.659377296282474</c:v>
                </c:pt>
                <c:pt idx="5">
                  <c:v>1.062612519651386</c:v>
                </c:pt>
                <c:pt idx="6">
                  <c:v>1.447494275799093</c:v>
                </c:pt>
                <c:pt idx="7">
                  <c:v>1.160848685460969</c:v>
                </c:pt>
                <c:pt idx="8">
                  <c:v>2.032737752161383</c:v>
                </c:pt>
                <c:pt idx="9">
                  <c:v>2.202343425464885</c:v>
                </c:pt>
                <c:pt idx="10">
                  <c:v>3.422139588100686</c:v>
                </c:pt>
                <c:pt idx="11">
                  <c:v>2.261719457013574</c:v>
                </c:pt>
                <c:pt idx="12">
                  <c:v>5.740600236509848</c:v>
                </c:pt>
                <c:pt idx="13">
                  <c:v>1.836543154578579</c:v>
                </c:pt>
                <c:pt idx="14">
                  <c:v>1.990376170480689</c:v>
                </c:pt>
                <c:pt idx="15">
                  <c:v>3.76399877898272</c:v>
                </c:pt>
                <c:pt idx="16">
                  <c:v>3.556217103810446</c:v>
                </c:pt>
                <c:pt idx="17">
                  <c:v>1.958002823544553</c:v>
                </c:pt>
                <c:pt idx="18">
                  <c:v>3.170923472095242</c:v>
                </c:pt>
                <c:pt idx="19">
                  <c:v>1.153180114523801</c:v>
                </c:pt>
                <c:pt idx="20">
                  <c:v>1.0</c:v>
                </c:pt>
                <c:pt idx="21">
                  <c:v>1.14091021330005</c:v>
                </c:pt>
                <c:pt idx="22">
                  <c:v>1.754529712200239</c:v>
                </c:pt>
                <c:pt idx="23">
                  <c:v>1.846144036709777</c:v>
                </c:pt>
                <c:pt idx="24">
                  <c:v>4.54776975340301</c:v>
                </c:pt>
                <c:pt idx="25">
                  <c:v>6.394987532209482</c:v>
                </c:pt>
                <c:pt idx="26">
                  <c:v>5.841112828775955</c:v>
                </c:pt>
                <c:pt idx="27">
                  <c:v>6.796199993212558</c:v>
                </c:pt>
                <c:pt idx="28">
                  <c:v>3.632963848771962</c:v>
                </c:pt>
                <c:pt idx="29">
                  <c:v>1.77348946654825</c:v>
                </c:pt>
                <c:pt idx="30">
                  <c:v>6.276729816353381</c:v>
                </c:pt>
                <c:pt idx="31">
                  <c:v>5.156897960513184</c:v>
                </c:pt>
                <c:pt idx="32">
                  <c:v>6.34821928662282</c:v>
                </c:pt>
                <c:pt idx="33">
                  <c:v>5.796140827018609</c:v>
                </c:pt>
                <c:pt idx="34">
                  <c:v>6.001846850987671</c:v>
                </c:pt>
                <c:pt idx="35">
                  <c:v>2.192907376982245</c:v>
                </c:pt>
                <c:pt idx="36">
                  <c:v>2.146034847118054</c:v>
                </c:pt>
              </c:numCache>
            </c:numRef>
          </c:val>
          <c:smooth val="0"/>
        </c:ser>
        <c:ser>
          <c:idx val="21"/>
          <c:order val="21"/>
          <c:tx>
            <c:strRef>
              <c:f>'INDICE promedios'!$A$23</c:f>
              <c:strCache>
                <c:ptCount val="1"/>
                <c:pt idx="0">
                  <c:v>Promedio manufactura y comercio zona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promedios'!$B$23:$AL$23</c:f>
            </c:numRef>
          </c:val>
          <c:smooth val="0"/>
        </c:ser>
        <c:ser>
          <c:idx val="22"/>
          <c:order val="22"/>
          <c:tx>
            <c:strRef>
              <c:f>'INDICE promedios'!$A$24</c:f>
              <c:strCache>
                <c:ptCount val="1"/>
                <c:pt idx="0">
                  <c:v>Promedio manufactura y comercio zona DF apoyos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promedios'!$B$24:$AL$24</c:f>
            </c:numRef>
          </c:val>
          <c:smooth val="0"/>
        </c:ser>
        <c:ser>
          <c:idx val="23"/>
          <c:order val="23"/>
          <c:tx>
            <c:strRef>
              <c:f>'INDICE promedios'!$A$25</c:f>
              <c:strCache>
                <c:ptCount val="1"/>
                <c:pt idx="0">
                  <c:v>Promedio manufactura y comercio zona Valle de Toluca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promedios'!$B$25:$AL$25</c:f>
            </c:numRef>
          </c:val>
          <c:smooth val="0"/>
        </c:ser>
        <c:ser>
          <c:idx val="24"/>
          <c:order val="24"/>
          <c:tx>
            <c:strRef>
              <c:f>'INDICE promedios'!$A$26</c:f>
              <c:strCache>
                <c:ptCount val="1"/>
                <c:pt idx="0">
                  <c:v>Promedio manufactura y comercio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promedios'!$B$26:$AL$26</c:f>
              <c:numCache>
                <c:formatCode>0.00</c:formatCode>
                <c:ptCount val="37"/>
                <c:pt idx="0">
                  <c:v>4.665605749486652</c:v>
                </c:pt>
                <c:pt idx="1">
                  <c:v>2.655518723255021</c:v>
                </c:pt>
                <c:pt idx="2">
                  <c:v>4.408996539792386</c:v>
                </c:pt>
                <c:pt idx="3">
                  <c:v>5.640355716672802</c:v>
                </c:pt>
                <c:pt idx="4">
                  <c:v>5.383816320485051</c:v>
                </c:pt>
                <c:pt idx="5">
                  <c:v>1.049804825816613</c:v>
                </c:pt>
                <c:pt idx="6">
                  <c:v>1.149025934971337</c:v>
                </c:pt>
                <c:pt idx="7">
                  <c:v>1.083663357454438</c:v>
                </c:pt>
                <c:pt idx="8">
                  <c:v>1.355273775216138</c:v>
                </c:pt>
                <c:pt idx="9">
                  <c:v>1.257106254983295</c:v>
                </c:pt>
                <c:pt idx="10">
                  <c:v>1.797368421052631</c:v>
                </c:pt>
                <c:pt idx="11">
                  <c:v>1.969049773755656</c:v>
                </c:pt>
                <c:pt idx="12">
                  <c:v>5.764869485607574</c:v>
                </c:pt>
                <c:pt idx="13">
                  <c:v>1.794575962536994</c:v>
                </c:pt>
                <c:pt idx="14">
                  <c:v>1.858432583707033</c:v>
                </c:pt>
                <c:pt idx="15">
                  <c:v>3.374389387132267</c:v>
                </c:pt>
                <c:pt idx="16">
                  <c:v>3.591804349905495</c:v>
                </c:pt>
                <c:pt idx="17">
                  <c:v>2.291751518860622</c:v>
                </c:pt>
                <c:pt idx="18">
                  <c:v>2.951437636658714</c:v>
                </c:pt>
                <c:pt idx="19">
                  <c:v>1.406056006564133</c:v>
                </c:pt>
                <c:pt idx="20">
                  <c:v>2.2</c:v>
                </c:pt>
                <c:pt idx="21">
                  <c:v>1.436963283367309</c:v>
                </c:pt>
                <c:pt idx="22">
                  <c:v>1.746283500391761</c:v>
                </c:pt>
                <c:pt idx="23">
                  <c:v>1.736151976166507</c:v>
                </c:pt>
                <c:pt idx="24">
                  <c:v>4.6598929270532</c:v>
                </c:pt>
                <c:pt idx="25">
                  <c:v>5.663657476720418</c:v>
                </c:pt>
                <c:pt idx="26">
                  <c:v>6.144760651570065</c:v>
                </c:pt>
                <c:pt idx="27">
                  <c:v>6.784253874492316</c:v>
                </c:pt>
                <c:pt idx="28">
                  <c:v>3.730597986618592</c:v>
                </c:pt>
                <c:pt idx="29">
                  <c:v>1.392400556171953</c:v>
                </c:pt>
                <c:pt idx="30">
                  <c:v>5.701209102604377</c:v>
                </c:pt>
                <c:pt idx="31">
                  <c:v>5.339693559980695</c:v>
                </c:pt>
                <c:pt idx="32">
                  <c:v>6.199680030916916</c:v>
                </c:pt>
                <c:pt idx="33">
                  <c:v>6.012566216247145</c:v>
                </c:pt>
                <c:pt idx="34">
                  <c:v>6.104083651675777</c:v>
                </c:pt>
                <c:pt idx="35">
                  <c:v>2.648192545723046</c:v>
                </c:pt>
                <c:pt idx="36">
                  <c:v>1.785145963663661</c:v>
                </c:pt>
              </c:numCache>
            </c:numRef>
          </c:val>
          <c:smooth val="0"/>
        </c:ser>
        <c:ser>
          <c:idx val="25"/>
          <c:order val="25"/>
          <c:tx>
            <c:strRef>
              <c:f>'INDICE promedios'!$A$27</c:f>
              <c:strCache>
                <c:ptCount val="1"/>
                <c:pt idx="0">
                  <c:v>Promedio minería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promedios'!$B$27:$AL$27</c:f>
              <c:numCache>
                <c:formatCode>0.00</c:formatCode>
                <c:ptCount val="37"/>
                <c:pt idx="0">
                  <c:v>4.719199178644764</c:v>
                </c:pt>
                <c:pt idx="1">
                  <c:v>1.938635555495251</c:v>
                </c:pt>
                <c:pt idx="2">
                  <c:v>3.705882352941176</c:v>
                </c:pt>
                <c:pt idx="3">
                  <c:v>6.711971452037724</c:v>
                </c:pt>
                <c:pt idx="4">
                  <c:v>6.931258680188204</c:v>
                </c:pt>
                <c:pt idx="5">
                  <c:v>1.0199127146165</c:v>
                </c:pt>
                <c:pt idx="6">
                  <c:v>7.0</c:v>
                </c:pt>
                <c:pt idx="7">
                  <c:v>1.133010348022787</c:v>
                </c:pt>
                <c:pt idx="8">
                  <c:v>3.991930835734871</c:v>
                </c:pt>
                <c:pt idx="9">
                  <c:v>1.00872011134345</c:v>
                </c:pt>
                <c:pt idx="10">
                  <c:v>1.185068649885584</c:v>
                </c:pt>
                <c:pt idx="11">
                  <c:v>1.267873303167421</c:v>
                </c:pt>
                <c:pt idx="12">
                  <c:v>5.083756521147339</c:v>
                </c:pt>
                <c:pt idx="13">
                  <c:v>1.527224816959464</c:v>
                </c:pt>
                <c:pt idx="14">
                  <c:v>1.323799085849945</c:v>
                </c:pt>
                <c:pt idx="15">
                  <c:v>3.754793207309211</c:v>
                </c:pt>
                <c:pt idx="16">
                  <c:v>4.050918439114039</c:v>
                </c:pt>
                <c:pt idx="17">
                  <c:v>2.81410421551117</c:v>
                </c:pt>
                <c:pt idx="18">
                  <c:v>6.139777389526044</c:v>
                </c:pt>
                <c:pt idx="19">
                  <c:v>1.035063733681736</c:v>
                </c:pt>
                <c:pt idx="20">
                  <c:v>1.0</c:v>
                </c:pt>
                <c:pt idx="21">
                  <c:v>1.010256265197797</c:v>
                </c:pt>
                <c:pt idx="22">
                  <c:v>4.857150361003212</c:v>
                </c:pt>
                <c:pt idx="23">
                  <c:v>1.77038122759143</c:v>
                </c:pt>
                <c:pt idx="24">
                  <c:v>2.941631056404002</c:v>
                </c:pt>
                <c:pt idx="25">
                  <c:v>6.713577733870479</c:v>
                </c:pt>
                <c:pt idx="26">
                  <c:v>6.428554187550181</c:v>
                </c:pt>
                <c:pt idx="27">
                  <c:v>6.872295559056591</c:v>
                </c:pt>
                <c:pt idx="28">
                  <c:v>2.274951706374758</c:v>
                </c:pt>
                <c:pt idx="29">
                  <c:v>5.280389584027408</c:v>
                </c:pt>
                <c:pt idx="30">
                  <c:v>6.967915853793626</c:v>
                </c:pt>
                <c:pt idx="31">
                  <c:v>7.0</c:v>
                </c:pt>
                <c:pt idx="32">
                  <c:v>6.700339986859256</c:v>
                </c:pt>
                <c:pt idx="33">
                  <c:v>1.611972748803041</c:v>
                </c:pt>
                <c:pt idx="34">
                  <c:v>4.974608695652173</c:v>
                </c:pt>
                <c:pt idx="35">
                  <c:v>2.692768012267723</c:v>
                </c:pt>
                <c:pt idx="36">
                  <c:v>3.573562503670909</c:v>
                </c:pt>
              </c:numCache>
            </c:numRef>
          </c:val>
          <c:smooth val="0"/>
        </c:ser>
        <c:ser>
          <c:idx val="26"/>
          <c:order val="26"/>
          <c:tx>
            <c:strRef>
              <c:f>'INDICE promedios'!$A$28</c:f>
              <c:strCache>
                <c:ptCount val="1"/>
                <c:pt idx="0">
                  <c:v>Promedio minería con apoyo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promedios'!$B$28:$AL$28</c:f>
              <c:numCache>
                <c:formatCode>0.00</c:formatCode>
                <c:ptCount val="37"/>
                <c:pt idx="0">
                  <c:v>3.524127310061602</c:v>
                </c:pt>
                <c:pt idx="1">
                  <c:v>1.557024606644892</c:v>
                </c:pt>
                <c:pt idx="2">
                  <c:v>1.091695501730104</c:v>
                </c:pt>
                <c:pt idx="3">
                  <c:v>5.563425755473107</c:v>
                </c:pt>
                <c:pt idx="4">
                  <c:v>6.721179851575995</c:v>
                </c:pt>
                <c:pt idx="5">
                  <c:v>1.0199127146165</c:v>
                </c:pt>
                <c:pt idx="6">
                  <c:v>1.670641480368672</c:v>
                </c:pt>
                <c:pt idx="7">
                  <c:v>1.109712787058628</c:v>
                </c:pt>
                <c:pt idx="8">
                  <c:v>1.538904899135447</c:v>
                </c:pt>
                <c:pt idx="9">
                  <c:v>1.010975680279493</c:v>
                </c:pt>
                <c:pt idx="10">
                  <c:v>1.075800915331808</c:v>
                </c:pt>
                <c:pt idx="11">
                  <c:v>1.423529411764706</c:v>
                </c:pt>
                <c:pt idx="12">
                  <c:v>3.162335325025552</c:v>
                </c:pt>
                <c:pt idx="13">
                  <c:v>1.464613626499492</c:v>
                </c:pt>
                <c:pt idx="14">
                  <c:v>1.24180887508441</c:v>
                </c:pt>
                <c:pt idx="15">
                  <c:v>2.804059697858104</c:v>
                </c:pt>
                <c:pt idx="16">
                  <c:v>3.442106274611215</c:v>
                </c:pt>
                <c:pt idx="17">
                  <c:v>6.584467925151848</c:v>
                </c:pt>
                <c:pt idx="18">
                  <c:v>3.983295524502994</c:v>
                </c:pt>
                <c:pt idx="19">
                  <c:v>1.027062932217015</c:v>
                </c:pt>
                <c:pt idx="20">
                  <c:v>1.0</c:v>
                </c:pt>
                <c:pt idx="21">
                  <c:v>1.006623611631344</c:v>
                </c:pt>
                <c:pt idx="22">
                  <c:v>3.951425339645819</c:v>
                </c:pt>
                <c:pt idx="23">
                  <c:v>1.796888358012153</c:v>
                </c:pt>
                <c:pt idx="24">
                  <c:v>3.733342655533698</c:v>
                </c:pt>
                <c:pt idx="25">
                  <c:v>6.828353002616637</c:v>
                </c:pt>
                <c:pt idx="26">
                  <c:v>6.466746968029269</c:v>
                </c:pt>
                <c:pt idx="27">
                  <c:v>6.931109812931473</c:v>
                </c:pt>
                <c:pt idx="28">
                  <c:v>2.043142305215712</c:v>
                </c:pt>
                <c:pt idx="29">
                  <c:v>2.139478562168828</c:v>
                </c:pt>
                <c:pt idx="30">
                  <c:v>6.246376137556277</c:v>
                </c:pt>
                <c:pt idx="31">
                  <c:v>1.0</c:v>
                </c:pt>
                <c:pt idx="32">
                  <c:v>2.942936066084443</c:v>
                </c:pt>
                <c:pt idx="33">
                  <c:v>3.505826684724748</c:v>
                </c:pt>
                <c:pt idx="34">
                  <c:v>6.697506493506493</c:v>
                </c:pt>
                <c:pt idx="35">
                  <c:v>2.005179380874612</c:v>
                </c:pt>
                <c:pt idx="36">
                  <c:v>1.930336067078982</c:v>
                </c:pt>
              </c:numCache>
            </c:numRef>
          </c:val>
          <c:smooth val="0"/>
        </c:ser>
        <c:ser>
          <c:idx val="27"/>
          <c:order val="27"/>
          <c:tx>
            <c:strRef>
              <c:f>'INDICE promedios'!$A$29</c:f>
              <c:strCache>
                <c:ptCount val="1"/>
                <c:pt idx="0">
                  <c:v>Promedio construcción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promedios'!$B$29:$AL$29</c:f>
              <c:numCache>
                <c:formatCode>0.00</c:formatCode>
                <c:ptCount val="37"/>
                <c:pt idx="0">
                  <c:v>5.864989733059549</c:v>
                </c:pt>
                <c:pt idx="1">
                  <c:v>1.119413515768014</c:v>
                </c:pt>
                <c:pt idx="2">
                  <c:v>1.930795847750864</c:v>
                </c:pt>
                <c:pt idx="3">
                  <c:v>4.895063581523123</c:v>
                </c:pt>
                <c:pt idx="4">
                  <c:v>6.66944150563034</c:v>
                </c:pt>
                <c:pt idx="5">
                  <c:v>1.066527633209231</c:v>
                </c:pt>
                <c:pt idx="6">
                  <c:v>1.037027024668418</c:v>
                </c:pt>
                <c:pt idx="7">
                  <c:v>1.026733990334735</c:v>
                </c:pt>
                <c:pt idx="8">
                  <c:v>1.114697406340058</c:v>
                </c:pt>
                <c:pt idx="9">
                  <c:v>1.004053998775783</c:v>
                </c:pt>
                <c:pt idx="10">
                  <c:v>1.161613272311213</c:v>
                </c:pt>
                <c:pt idx="11">
                  <c:v>1.383710407239819</c:v>
                </c:pt>
                <c:pt idx="12">
                  <c:v>5.118351334538362</c:v>
                </c:pt>
                <c:pt idx="13">
                  <c:v>1.978304168214118</c:v>
                </c:pt>
                <c:pt idx="14">
                  <c:v>2.695661678539218</c:v>
                </c:pt>
                <c:pt idx="15">
                  <c:v>2.179951825161235</c:v>
                </c:pt>
                <c:pt idx="16">
                  <c:v>2.827867007629764</c:v>
                </c:pt>
                <c:pt idx="17">
                  <c:v>2.308622951267514</c:v>
                </c:pt>
                <c:pt idx="18">
                  <c:v>2.547578771015591</c:v>
                </c:pt>
                <c:pt idx="19">
                  <c:v>1.025770154813457</c:v>
                </c:pt>
                <c:pt idx="20">
                  <c:v>1.0</c:v>
                </c:pt>
                <c:pt idx="21">
                  <c:v>1.041896564104182</c:v>
                </c:pt>
                <c:pt idx="22">
                  <c:v>1.955105341645746</c:v>
                </c:pt>
                <c:pt idx="23">
                  <c:v>1.756287981244706</c:v>
                </c:pt>
                <c:pt idx="24">
                  <c:v>2.161393581165733</c:v>
                </c:pt>
                <c:pt idx="25">
                  <c:v>6.345951904914047</c:v>
                </c:pt>
                <c:pt idx="26">
                  <c:v>4.951748276183238</c:v>
                </c:pt>
                <c:pt idx="27">
                  <c:v>6.754582556567683</c:v>
                </c:pt>
                <c:pt idx="28">
                  <c:v>3.2137797810689</c:v>
                </c:pt>
                <c:pt idx="29">
                  <c:v>1.903183614381531</c:v>
                </c:pt>
                <c:pt idx="30">
                  <c:v>6.967915853793626</c:v>
                </c:pt>
                <c:pt idx="31">
                  <c:v>1.378452103877327</c:v>
                </c:pt>
                <c:pt idx="32">
                  <c:v>4.568125421966949</c:v>
                </c:pt>
                <c:pt idx="33">
                  <c:v>4.564863949316855</c:v>
                </c:pt>
                <c:pt idx="34">
                  <c:v>6.210440677966102</c:v>
                </c:pt>
                <c:pt idx="35">
                  <c:v>2.836281093498934</c:v>
                </c:pt>
                <c:pt idx="36">
                  <c:v>1.531159427897732</c:v>
                </c:pt>
              </c:numCache>
            </c:numRef>
          </c:val>
          <c:smooth val="0"/>
        </c:ser>
        <c:ser>
          <c:idx val="28"/>
          <c:order val="28"/>
          <c:tx>
            <c:strRef>
              <c:f>'INDICE promedios'!$A$30</c:f>
              <c:strCache>
                <c:ptCount val="1"/>
                <c:pt idx="0">
                  <c:v>Promedio servicios financieros ZM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promedios'!$B$30:$AL$30</c:f>
            </c:numRef>
          </c:val>
          <c:smooth val="0"/>
        </c:ser>
        <c:ser>
          <c:idx val="29"/>
          <c:order val="29"/>
          <c:tx>
            <c:strRef>
              <c:f>'INDICE promedios'!$A$31</c:f>
              <c:strCache>
                <c:ptCount val="1"/>
                <c:pt idx="0">
                  <c:v>Promedio servicios transporte ZM DF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promedios'!$B$31:$AL$31</c:f>
            </c:numRef>
          </c:val>
          <c:smooth val="0"/>
        </c:ser>
        <c:ser>
          <c:idx val="30"/>
          <c:order val="30"/>
          <c:tx>
            <c:strRef>
              <c:f>'INDICE promedios'!$A$32</c:f>
              <c:strCache>
                <c:ptCount val="1"/>
                <c:pt idx="0">
                  <c:v>Promedio medios masivos Valle de Toluca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promedios'!$B$32:$AL$32</c:f>
            </c:numRef>
          </c:val>
          <c:smooth val="0"/>
        </c:ser>
        <c:ser>
          <c:idx val="31"/>
          <c:order val="31"/>
          <c:tx>
            <c:strRef>
              <c:f>'INDICE promedios'!$A$33</c:f>
              <c:strCache>
                <c:ptCount val="1"/>
                <c:pt idx="0">
                  <c:v>Promedio Servicios inmobiliarios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promedios'!$B$33:$AL$33</c:f>
              <c:numCache>
                <c:formatCode>0.00</c:formatCode>
                <c:ptCount val="37"/>
                <c:pt idx="0">
                  <c:v>4.711498973305956</c:v>
                </c:pt>
                <c:pt idx="1">
                  <c:v>1.397542323801965</c:v>
                </c:pt>
                <c:pt idx="2">
                  <c:v>1.960207612456747</c:v>
                </c:pt>
                <c:pt idx="3">
                  <c:v>5.506873601631311</c:v>
                </c:pt>
                <c:pt idx="4">
                  <c:v>6.527005243699289</c:v>
                </c:pt>
                <c:pt idx="5">
                  <c:v>1.0199127146165</c:v>
                </c:pt>
                <c:pt idx="6">
                  <c:v>1.043543641000694</c:v>
                </c:pt>
                <c:pt idx="7">
                  <c:v>1.057135948828656</c:v>
                </c:pt>
                <c:pt idx="8">
                  <c:v>1.06628242074928</c:v>
                </c:pt>
                <c:pt idx="9">
                  <c:v>1.0</c:v>
                </c:pt>
                <c:pt idx="10">
                  <c:v>1.106693363844394</c:v>
                </c:pt>
                <c:pt idx="11">
                  <c:v>1.25158371040724</c:v>
                </c:pt>
                <c:pt idx="12">
                  <c:v>6.127808431232419</c:v>
                </c:pt>
                <c:pt idx="13">
                  <c:v>1.385207718569423</c:v>
                </c:pt>
                <c:pt idx="14">
                  <c:v>1.528109740660548</c:v>
                </c:pt>
                <c:pt idx="15">
                  <c:v>1.505038495224451</c:v>
                </c:pt>
                <c:pt idx="16">
                  <c:v>1.666948633267526</c:v>
                </c:pt>
                <c:pt idx="17">
                  <c:v>5.896006529486994</c:v>
                </c:pt>
                <c:pt idx="18">
                  <c:v>5.227472078118484</c:v>
                </c:pt>
                <c:pt idx="19">
                  <c:v>1.001773125430689</c:v>
                </c:pt>
                <c:pt idx="20">
                  <c:v>1.0</c:v>
                </c:pt>
                <c:pt idx="21">
                  <c:v>1.01639087129905</c:v>
                </c:pt>
                <c:pt idx="22">
                  <c:v>5.180465823942902</c:v>
                </c:pt>
                <c:pt idx="23">
                  <c:v>1.681643212592018</c:v>
                </c:pt>
                <c:pt idx="24">
                  <c:v>2.8235484684959</c:v>
                </c:pt>
                <c:pt idx="25">
                  <c:v>6.795903391672919</c:v>
                </c:pt>
                <c:pt idx="26">
                  <c:v>6.532447014227368</c:v>
                </c:pt>
                <c:pt idx="27">
                  <c:v>6.773177933937815</c:v>
                </c:pt>
                <c:pt idx="28">
                  <c:v>2.274951706374758</c:v>
                </c:pt>
                <c:pt idx="29">
                  <c:v>5.44430550067686</c:v>
                </c:pt>
                <c:pt idx="30">
                  <c:v>6.967915853793626</c:v>
                </c:pt>
                <c:pt idx="31">
                  <c:v>2.94522926529186</c:v>
                </c:pt>
                <c:pt idx="32">
                  <c:v>5.651337265976316</c:v>
                </c:pt>
                <c:pt idx="33">
                  <c:v>5.067349759760468</c:v>
                </c:pt>
                <c:pt idx="34">
                  <c:v>6.360109890109889</c:v>
                </c:pt>
                <c:pt idx="35">
                  <c:v>2.570601783896636</c:v>
                </c:pt>
                <c:pt idx="36">
                  <c:v>2.347629666365511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'INDICE promedios'!$A$34</c:f>
              <c:strCache>
                <c:ptCount val="1"/>
                <c:pt idx="0">
                  <c:v>Promedio Serivicios inmobiliarios con apoyos turismo</c:v>
                </c:pt>
              </c:strCache>
            </c:strRef>
          </c:tx>
          <c:marker>
            <c:symbol val="none"/>
          </c:marker>
          <c:cat>
            <c:strRef>
              <c:f>'INDICE promedios'!$B$1:$AL$1</c:f>
              <c:strCache>
                <c:ptCount val="37"/>
                <c:pt idx="0">
                  <c:v>Índice de _x000d_envejecimiento, Total</c:v>
                </c:pt>
                <c:pt idx="1">
                  <c:v>% Población de 25 años y más con grados aprobados en nivel superior, Total</c:v>
                </c:pt>
                <c:pt idx="2">
                  <c:v>indice_marginacion_0_100</c:v>
                </c:pt>
                <c:pt idx="3">
                  <c:v>Indicadores de salud, Consultas por médico</c:v>
                </c:pt>
                <c:pt idx="4">
                  <c:v>Indicadores de salud, Consultas por unidad médica</c:v>
                </c:pt>
                <c:pt idx="5">
                  <c:v>PIB por sector Agricultura, ganaderia, aprovechamiento forestal, pesca y caza  entre población ocupada</c:v>
                </c:pt>
                <c:pt idx="6">
                  <c:v>PIB por sector Industrial entre población ocupada</c:v>
                </c:pt>
                <c:pt idx="7">
                  <c:v>PIB por sector Servicios entre población ocupada_x000d_</c:v>
                </c:pt>
                <c:pt idx="8">
                  <c:v>Valor agregado censal bruto por persona ocupada (miles de pesos) a/</c:v>
                </c:pt>
                <c:pt idx="9">
                  <c:v>% Act manufactureras, Total de activos fijos (miles de pesos)</c:v>
                </c:pt>
                <c:pt idx="10">
                  <c:v>Act manufactureras, Producción bruta total por persona ocupada (miles de pesos) a/</c:v>
                </c:pt>
                <c:pt idx="11">
                  <c:v>Actividades comerciales, Producción bruta total por persona ocupada (miles de pesos) a/</c:v>
                </c:pt>
                <c:pt idx="12">
                  <c:v>Población 12 años y mas económicamente activa según Condición de actividad y Condición de ocupación Población ocupada entre PEA</c:v>
                </c:pt>
                <c:pt idx="13">
                  <c:v>Producción anual obtenida entre Superficie cosechada</c:v>
                </c:pt>
                <c:pt idx="14">
                  <c:v>% Forestal, Superficie reforestada (Hectárea)</c:v>
                </c:pt>
                <c:pt idx="15">
                  <c:v>Electricidad, Usuarios del servicio eléctrico, Industrial (Usuario) entre Población, Total</c:v>
                </c:pt>
                <c:pt idx="16">
                  <c:v>Electricidad, Usuarios del servicio eléctrico, Residencial (Usuario) entre Población, Total</c:v>
                </c:pt>
                <c:pt idx="17">
                  <c:v>Electricidad, Valor de las ventas a/,  (Miles de pesos) entre Electricidad, Usuarios del servicio eléctrico,  (Usuario)</c:v>
                </c:pt>
                <c:pt idx="18">
                  <c:v>Finanzas Públicas, Ingresos municipales, (Pesos)</c:v>
                </c:pt>
                <c:pt idx="19">
                  <c:v>Producto Interno Bruto (PIB), PIB (Base 2003=100) (Millones de pesos)</c:v>
                </c:pt>
                <c:pt idx="20">
                  <c:v>Salarios Mínimos f/, Área geográfica "A" o "C" (Pesos diarios)</c:v>
                </c:pt>
                <c:pt idx="21">
                  <c:v>Indicadores, Geográficos, Densidad de población,  (Hab/km2)</c:v>
                </c:pt>
                <c:pt idx="22">
                  <c:v>Indicadores, Infraestructura, Kilómetros de caminos por cada mil habitantes,  (Km/habitante)</c:v>
                </c:pt>
                <c:pt idx="23">
                  <c:v>Indicadores, Infraestructura, Consumo de energía eléctrica per cápita,  (Mw/hora/habitante)</c:v>
                </c:pt>
                <c:pt idx="24">
                  <c:v>Indicadores, Sociodemográficos, Población económicamente activa de 12 años y más (Por ciento)</c:v>
                </c:pt>
                <c:pt idx="25">
                  <c:v>Indicadores, Salud, Habitantes por unidad médica (Habitante por unidad)</c:v>
                </c:pt>
                <c:pt idx="26">
                  <c:v>Indicadores, Salud, Habitantes por médico (Habitante por médico)</c:v>
                </c:pt>
                <c:pt idx="27">
                  <c:v>Indicadores, Educación, Total, Alumnos por maestro (Alumno/maestro)</c:v>
                </c:pt>
                <c:pt idx="28">
                  <c:v>Indicadores, Educación, Educación media básica, Alumnos por escuela (Alumno/escuela)</c:v>
                </c:pt>
                <c:pt idx="29">
                  <c:v>Indicadores, Económicos, Finanzas, Inversión pública per cápita (Pesos/habitante)</c:v>
                </c:pt>
                <c:pt idx="30">
                  <c:v>Indicadores, Económicos, Finanzas, Deuda pública municipal per cápita (Pesos/habitante)</c:v>
                </c:pt>
                <c:pt idx="31">
                  <c:v>Viviendas particulares que disponen de energía eléctrica b/ entre Total de viviendas particulares</c:v>
                </c:pt>
                <c:pt idx="32">
                  <c:v>Viviendas particulares que disponen de agua de la red pública en el ámbito de la vivienda c/ entre Total de viviendas particulares</c:v>
                </c:pt>
                <c:pt idx="33">
                  <c:v>Tasa de crecimiento del Producto Interno Bruto 2011-2010</c:v>
                </c:pt>
                <c:pt idx="34">
                  <c:v>Tasa bruta de mortalidad infantil 2/ (2011)</c:v>
                </c:pt>
                <c:pt idx="35">
                  <c:v>Tasa de crecimiento Ingresos municipales recaudados</c:v>
                </c:pt>
                <c:pt idx="36">
                  <c:v>Tasa de crecimiento Egresos municipales ejercidos</c:v>
                </c:pt>
              </c:strCache>
            </c:strRef>
          </c:cat>
          <c:val>
            <c:numRef>
              <c:f>'INDICE promedios'!$B$34:$AL$34</c:f>
              <c:numCache>
                <c:formatCode>0.00</c:formatCode>
                <c:ptCount val="37"/>
                <c:pt idx="0">
                  <c:v>4.914784394250514</c:v>
                </c:pt>
                <c:pt idx="1">
                  <c:v>2.46767052542294</c:v>
                </c:pt>
                <c:pt idx="2">
                  <c:v>4.528546712802768</c:v>
                </c:pt>
                <c:pt idx="3">
                  <c:v>6.324534821150414</c:v>
                </c:pt>
                <c:pt idx="4">
                  <c:v>6.633378858235455</c:v>
                </c:pt>
                <c:pt idx="5">
                  <c:v>1.60669268955939</c:v>
                </c:pt>
                <c:pt idx="6">
                  <c:v>1.080227475811251</c:v>
                </c:pt>
                <c:pt idx="7">
                  <c:v>1.444464825937506</c:v>
                </c:pt>
                <c:pt idx="8">
                  <c:v>1.404322766570605</c:v>
                </c:pt>
                <c:pt idx="9">
                  <c:v>1.018312050192602</c:v>
                </c:pt>
                <c:pt idx="10">
                  <c:v>1.111842105263158</c:v>
                </c:pt>
                <c:pt idx="11">
                  <c:v>2.062443438914027</c:v>
                </c:pt>
                <c:pt idx="12">
                  <c:v>5.717776158219887</c:v>
                </c:pt>
                <c:pt idx="13">
                  <c:v>1.78643237511938</c:v>
                </c:pt>
                <c:pt idx="14">
                  <c:v>2.827080154011422</c:v>
                </c:pt>
                <c:pt idx="15">
                  <c:v>4.18466662491363</c:v>
                </c:pt>
                <c:pt idx="16">
                  <c:v>3.637569032586706</c:v>
                </c:pt>
                <c:pt idx="17">
                  <c:v>1.886662363212327</c:v>
                </c:pt>
                <c:pt idx="18">
                  <c:v>3.706146917174012</c:v>
                </c:pt>
                <c:pt idx="19">
                  <c:v>1.1406390666955</c:v>
                </c:pt>
                <c:pt idx="20">
                  <c:v>1.0</c:v>
                </c:pt>
                <c:pt idx="21">
                  <c:v>1.044369175509683</c:v>
                </c:pt>
                <c:pt idx="22">
                  <c:v>2.134243790634089</c:v>
                </c:pt>
                <c:pt idx="23">
                  <c:v>4.308687069172762</c:v>
                </c:pt>
                <c:pt idx="24">
                  <c:v>4.647926046348336</c:v>
                </c:pt>
                <c:pt idx="25">
                  <c:v>6.405781027355374</c:v>
                </c:pt>
                <c:pt idx="26">
                  <c:v>6.07439999950451</c:v>
                </c:pt>
                <c:pt idx="27">
                  <c:v>6.804777507945124</c:v>
                </c:pt>
                <c:pt idx="28">
                  <c:v>3.884095299420476</c:v>
                </c:pt>
                <c:pt idx="29">
                  <c:v>3.800181056194924</c:v>
                </c:pt>
                <c:pt idx="30">
                  <c:v>5.948303572905367</c:v>
                </c:pt>
                <c:pt idx="31">
                  <c:v>5.68339930032103</c:v>
                </c:pt>
                <c:pt idx="32">
                  <c:v>6.417445974535468</c:v>
                </c:pt>
                <c:pt idx="33">
                  <c:v>4.847224206746312</c:v>
                </c:pt>
                <c:pt idx="34">
                  <c:v>4.267333852372118</c:v>
                </c:pt>
                <c:pt idx="35">
                  <c:v>2.112397925882933</c:v>
                </c:pt>
                <c:pt idx="36">
                  <c:v>1.612448507026102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9161032"/>
        <c:axId val="-2139158088"/>
      </c:lineChart>
      <c:catAx>
        <c:axId val="-2139161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139158088"/>
        <c:crosses val="autoZero"/>
        <c:auto val="1"/>
        <c:lblAlgn val="ctr"/>
        <c:lblOffset val="100"/>
        <c:noMultiLvlLbl val="0"/>
      </c:catAx>
      <c:valAx>
        <c:axId val="-2139158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-2139161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165106</xdr:rowOff>
    </xdr:from>
    <xdr:to>
      <xdr:col>8</xdr:col>
      <xdr:colOff>0</xdr:colOff>
      <xdr:row>81</xdr:row>
      <xdr:rowOff>12700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C7" workbookViewId="0">
      <selection activeCell="F40" sqref="F40"/>
    </sheetView>
  </sheetViews>
  <sheetFormatPr baseColWidth="10" defaultRowHeight="13" x14ac:dyDescent="0"/>
  <cols>
    <col min="1" max="1" width="12.5" style="63" customWidth="1"/>
    <col min="2" max="2" width="39.5" style="63" bestFit="1" customWidth="1"/>
    <col min="3" max="3" width="39.5" style="63" customWidth="1"/>
    <col min="4" max="4" width="5.5" style="63" customWidth="1"/>
    <col min="5" max="16384" width="10.83203125" style="63"/>
  </cols>
  <sheetData>
    <row r="1" spans="1:4" ht="14" thickBot="1">
      <c r="B1" s="63" t="s">
        <v>781</v>
      </c>
    </row>
    <row r="2" spans="1:4" ht="14" thickBot="1">
      <c r="A2" s="296"/>
      <c r="B2" s="297" t="s">
        <v>782</v>
      </c>
      <c r="C2" s="298" t="s">
        <v>783</v>
      </c>
      <c r="D2" s="296"/>
    </row>
    <row r="3" spans="1:4" ht="5.25" customHeight="1" thickBot="1">
      <c r="A3" s="296"/>
      <c r="B3" s="299"/>
      <c r="C3" s="299"/>
      <c r="D3" s="296"/>
    </row>
    <row r="4" spans="1:4" ht="14.25" customHeight="1">
      <c r="A4" s="366" t="s">
        <v>630</v>
      </c>
      <c r="B4" s="300" t="s">
        <v>784</v>
      </c>
      <c r="C4" s="369" t="s">
        <v>785</v>
      </c>
      <c r="D4" s="371" t="s">
        <v>786</v>
      </c>
    </row>
    <row r="5" spans="1:4">
      <c r="A5" s="367"/>
      <c r="B5" s="301" t="s">
        <v>787</v>
      </c>
      <c r="C5" s="370"/>
      <c r="D5" s="372"/>
    </row>
    <row r="6" spans="1:4">
      <c r="A6" s="367"/>
      <c r="B6" s="301" t="s">
        <v>788</v>
      </c>
      <c r="C6" s="370"/>
      <c r="D6" s="372"/>
    </row>
    <row r="7" spans="1:4" ht="15" customHeight="1">
      <c r="A7" s="367"/>
      <c r="B7" s="370" t="s">
        <v>789</v>
      </c>
      <c r="C7" s="302" t="s">
        <v>790</v>
      </c>
      <c r="D7" s="372"/>
    </row>
    <row r="8" spans="1:4">
      <c r="A8" s="367"/>
      <c r="B8" s="370"/>
      <c r="C8" s="301" t="s">
        <v>791</v>
      </c>
      <c r="D8" s="372"/>
    </row>
    <row r="9" spans="1:4" ht="14" thickBot="1">
      <c r="A9" s="368"/>
      <c r="B9" s="303" t="s">
        <v>792</v>
      </c>
      <c r="C9" s="304"/>
      <c r="D9" s="372"/>
    </row>
    <row r="10" spans="1:4">
      <c r="A10" s="366" t="s">
        <v>793</v>
      </c>
      <c r="B10" s="369" t="s">
        <v>794</v>
      </c>
      <c r="C10" s="301" t="s">
        <v>795</v>
      </c>
      <c r="D10" s="372"/>
    </row>
    <row r="11" spans="1:4" ht="14" thickBot="1">
      <c r="A11" s="368"/>
      <c r="B11" s="374"/>
      <c r="C11" s="303" t="s">
        <v>796</v>
      </c>
      <c r="D11" s="373"/>
    </row>
    <row r="12" spans="1:4" ht="15" customHeight="1">
      <c r="A12" s="366" t="s">
        <v>797</v>
      </c>
      <c r="B12" s="300" t="s">
        <v>798</v>
      </c>
      <c r="C12" s="369" t="s">
        <v>799</v>
      </c>
      <c r="D12" s="375" t="s">
        <v>800</v>
      </c>
    </row>
    <row r="13" spans="1:4">
      <c r="A13" s="367"/>
      <c r="B13" s="301" t="s">
        <v>801</v>
      </c>
      <c r="C13" s="370"/>
      <c r="D13" s="376"/>
    </row>
    <row r="14" spans="1:4">
      <c r="A14" s="367"/>
      <c r="B14" s="301" t="s">
        <v>802</v>
      </c>
      <c r="C14" s="370"/>
      <c r="D14" s="376"/>
    </row>
    <row r="15" spans="1:4">
      <c r="A15" s="367"/>
      <c r="B15" s="301" t="s">
        <v>803</v>
      </c>
      <c r="C15" s="370"/>
      <c r="D15" s="376"/>
    </row>
    <row r="16" spans="1:4" ht="14" thickBot="1">
      <c r="A16" s="368"/>
      <c r="B16" s="305"/>
      <c r="C16" s="301" t="s">
        <v>804</v>
      </c>
      <c r="D16" s="376"/>
    </row>
    <row r="17" spans="1:4" ht="14" thickBot="1">
      <c r="A17" s="366" t="s">
        <v>669</v>
      </c>
      <c r="B17" s="369" t="s">
        <v>805</v>
      </c>
      <c r="C17" s="306" t="s">
        <v>806</v>
      </c>
      <c r="D17" s="377"/>
    </row>
    <row r="18" spans="1:4" ht="15" customHeight="1">
      <c r="A18" s="367"/>
      <c r="B18" s="378"/>
      <c r="C18" s="300" t="s">
        <v>807</v>
      </c>
      <c r="D18" s="375" t="s">
        <v>808</v>
      </c>
    </row>
    <row r="19" spans="1:4" ht="14" thickBot="1">
      <c r="A19" s="368"/>
      <c r="B19" s="307" t="s">
        <v>809</v>
      </c>
      <c r="C19" s="304"/>
      <c r="D19" s="376"/>
    </row>
    <row r="20" spans="1:4" ht="14.25" customHeight="1">
      <c r="A20" s="366" t="s">
        <v>810</v>
      </c>
      <c r="B20" s="300" t="s">
        <v>811</v>
      </c>
      <c r="C20" s="370" t="s">
        <v>812</v>
      </c>
      <c r="D20" s="376"/>
    </row>
    <row r="21" spans="1:4">
      <c r="A21" s="367"/>
      <c r="B21" s="301" t="s">
        <v>813</v>
      </c>
      <c r="C21" s="370"/>
      <c r="D21" s="376"/>
    </row>
    <row r="22" spans="1:4">
      <c r="A22" s="367"/>
      <c r="B22" s="301" t="s">
        <v>814</v>
      </c>
      <c r="C22" s="370"/>
      <c r="D22" s="376"/>
    </row>
    <row r="23" spans="1:4" ht="14" thickBot="1">
      <c r="A23" s="368"/>
      <c r="B23" s="303" t="s">
        <v>815</v>
      </c>
      <c r="C23" s="370"/>
      <c r="D23" s="376"/>
    </row>
    <row r="24" spans="1:4" ht="14.25" customHeight="1">
      <c r="A24" s="366" t="s">
        <v>816</v>
      </c>
      <c r="B24" s="300" t="s">
        <v>817</v>
      </c>
      <c r="C24" s="302" t="s">
        <v>818</v>
      </c>
      <c r="D24" s="376"/>
    </row>
    <row r="25" spans="1:4">
      <c r="A25" s="367"/>
      <c r="B25" s="301" t="s">
        <v>819</v>
      </c>
      <c r="C25" s="304"/>
      <c r="D25" s="376"/>
    </row>
    <row r="26" spans="1:4">
      <c r="A26" s="367"/>
      <c r="B26" s="301" t="s">
        <v>820</v>
      </c>
      <c r="C26" s="304"/>
      <c r="D26" s="376"/>
    </row>
    <row r="27" spans="1:4">
      <c r="A27" s="367"/>
      <c r="B27" s="301" t="s">
        <v>821</v>
      </c>
      <c r="C27" s="304"/>
      <c r="D27" s="376"/>
    </row>
    <row r="28" spans="1:4">
      <c r="A28" s="367"/>
      <c r="B28" s="308"/>
      <c r="C28" s="309" t="s">
        <v>822</v>
      </c>
      <c r="D28" s="376"/>
    </row>
    <row r="29" spans="1:4" ht="14" thickBot="1">
      <c r="A29" s="368"/>
      <c r="B29" s="310"/>
      <c r="C29" s="303" t="s">
        <v>823</v>
      </c>
      <c r="D29" s="377"/>
    </row>
    <row r="30" spans="1:4" ht="14.25" customHeight="1">
      <c r="A30" s="366" t="s">
        <v>824</v>
      </c>
      <c r="B30" s="300" t="s">
        <v>825</v>
      </c>
      <c r="C30" s="369" t="s">
        <v>826</v>
      </c>
      <c r="D30" s="375" t="s">
        <v>645</v>
      </c>
    </row>
    <row r="31" spans="1:4">
      <c r="A31" s="367"/>
      <c r="B31" s="301" t="s">
        <v>827</v>
      </c>
      <c r="C31" s="370"/>
      <c r="D31" s="376"/>
    </row>
    <row r="32" spans="1:4" ht="14" thickBot="1">
      <c r="A32" s="368"/>
      <c r="B32" s="303" t="s">
        <v>828</v>
      </c>
      <c r="C32" s="370"/>
      <c r="D32" s="376"/>
    </row>
    <row r="33" spans="1:4" ht="14.25" customHeight="1">
      <c r="A33" s="366" t="s">
        <v>829</v>
      </c>
      <c r="B33" s="300" t="s">
        <v>830</v>
      </c>
      <c r="C33" s="370"/>
      <c r="D33" s="376"/>
    </row>
    <row r="34" spans="1:4">
      <c r="A34" s="367"/>
      <c r="B34" s="301" t="s">
        <v>831</v>
      </c>
      <c r="C34" s="370"/>
      <c r="D34" s="376"/>
    </row>
    <row r="35" spans="1:4">
      <c r="A35" s="367"/>
      <c r="B35" s="301" t="s">
        <v>710</v>
      </c>
      <c r="C35" s="304"/>
      <c r="D35" s="376"/>
    </row>
    <row r="36" spans="1:4" ht="15" customHeight="1" thickBot="1">
      <c r="A36" s="368"/>
      <c r="B36" s="303" t="s">
        <v>832</v>
      </c>
      <c r="C36" s="379" t="s">
        <v>833</v>
      </c>
      <c r="D36" s="376"/>
    </row>
    <row r="37" spans="1:4">
      <c r="A37" s="382" t="s">
        <v>680</v>
      </c>
      <c r="B37" s="300" t="s">
        <v>834</v>
      </c>
      <c r="C37" s="380"/>
      <c r="D37" s="376"/>
    </row>
    <row r="38" spans="1:4">
      <c r="A38" s="383"/>
      <c r="B38" s="301" t="s">
        <v>835</v>
      </c>
      <c r="C38" s="380"/>
      <c r="D38" s="376"/>
    </row>
    <row r="39" spans="1:4">
      <c r="A39" s="383"/>
      <c r="B39" s="301" t="s">
        <v>836</v>
      </c>
      <c r="C39" s="380"/>
      <c r="D39" s="376"/>
    </row>
    <row r="40" spans="1:4" ht="14" thickBot="1">
      <c r="A40" s="384"/>
      <c r="B40" s="303" t="s">
        <v>837</v>
      </c>
      <c r="C40" s="381"/>
      <c r="D40" s="376"/>
    </row>
    <row r="41" spans="1:4" ht="14.25" customHeight="1">
      <c r="A41" s="366" t="s">
        <v>838</v>
      </c>
      <c r="B41" s="300" t="s">
        <v>839</v>
      </c>
      <c r="C41" s="370" t="s">
        <v>840</v>
      </c>
      <c r="D41" s="376"/>
    </row>
    <row r="42" spans="1:4">
      <c r="A42" s="367"/>
      <c r="B42" s="301" t="s">
        <v>651</v>
      </c>
      <c r="C42" s="370"/>
      <c r="D42" s="376"/>
    </row>
    <row r="43" spans="1:4">
      <c r="A43" s="367"/>
      <c r="B43" s="301" t="s">
        <v>650</v>
      </c>
      <c r="C43" s="370"/>
      <c r="D43" s="376"/>
    </row>
    <row r="44" spans="1:4" ht="14" thickBot="1">
      <c r="A44" s="368"/>
      <c r="B44" s="303" t="s">
        <v>841</v>
      </c>
      <c r="C44" s="370" t="s">
        <v>842</v>
      </c>
      <c r="D44" s="376"/>
    </row>
    <row r="45" spans="1:4" ht="14.25" customHeight="1">
      <c r="A45" s="366" t="s">
        <v>843</v>
      </c>
      <c r="B45" s="300" t="s">
        <v>844</v>
      </c>
      <c r="C45" s="370"/>
      <c r="D45" s="376"/>
    </row>
    <row r="46" spans="1:4">
      <c r="A46" s="367"/>
      <c r="B46" s="301" t="s">
        <v>845</v>
      </c>
      <c r="C46" s="311"/>
      <c r="D46" s="376"/>
    </row>
    <row r="47" spans="1:4">
      <c r="A47" s="367"/>
      <c r="B47" s="301" t="s">
        <v>846</v>
      </c>
      <c r="C47" s="311"/>
      <c r="D47" s="376"/>
    </row>
    <row r="48" spans="1:4" ht="14" thickBot="1">
      <c r="A48" s="368"/>
      <c r="B48" s="303" t="s">
        <v>847</v>
      </c>
      <c r="C48" s="312"/>
      <c r="D48" s="377"/>
    </row>
  </sheetData>
  <mergeCells count="25">
    <mergeCell ref="A30:A32"/>
    <mergeCell ref="C30:C34"/>
    <mergeCell ref="D30:D48"/>
    <mergeCell ref="A33:A36"/>
    <mergeCell ref="C36:C40"/>
    <mergeCell ref="A37:A40"/>
    <mergeCell ref="A41:A44"/>
    <mergeCell ref="C41:C43"/>
    <mergeCell ref="C44:C45"/>
    <mergeCell ref="A45:A48"/>
    <mergeCell ref="A12:A16"/>
    <mergeCell ref="C12:C15"/>
    <mergeCell ref="D12:D17"/>
    <mergeCell ref="A17:A19"/>
    <mergeCell ref="B17:B18"/>
    <mergeCell ref="D18:D29"/>
    <mergeCell ref="A20:A23"/>
    <mergeCell ref="C20:C23"/>
    <mergeCell ref="A24:A29"/>
    <mergeCell ref="A4:A9"/>
    <mergeCell ref="C4:C6"/>
    <mergeCell ref="D4:D11"/>
    <mergeCell ref="B7:B8"/>
    <mergeCell ref="A10:A11"/>
    <mergeCell ref="B10:B11"/>
  </mergeCells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K34" sqref="K34"/>
    </sheetView>
  </sheetViews>
  <sheetFormatPr baseColWidth="10" defaultRowHeight="14" x14ac:dyDescent="0"/>
  <cols>
    <col min="3" max="3" width="10.83203125" customWidth="1"/>
  </cols>
  <sheetData>
    <row r="1" spans="1:10" ht="26" customHeight="1" thickTop="1" thickBot="1">
      <c r="A1" s="421" t="s">
        <v>721</v>
      </c>
      <c r="B1" s="423" t="s">
        <v>884</v>
      </c>
      <c r="C1" s="424"/>
      <c r="D1" s="425"/>
      <c r="E1" s="423" t="s">
        <v>885</v>
      </c>
      <c r="F1" s="424"/>
      <c r="G1" s="425"/>
      <c r="H1" s="423" t="s">
        <v>886</v>
      </c>
      <c r="I1" s="424"/>
      <c r="J1" s="426"/>
    </row>
    <row r="2" spans="1:10" ht="27" thickBot="1">
      <c r="A2" s="422"/>
      <c r="B2" s="321" t="s">
        <v>887</v>
      </c>
      <c r="C2" s="321" t="s">
        <v>888</v>
      </c>
      <c r="D2" s="321" t="s">
        <v>889</v>
      </c>
      <c r="E2" s="321" t="s">
        <v>887</v>
      </c>
      <c r="F2" s="321" t="s">
        <v>888</v>
      </c>
      <c r="G2" s="321" t="s">
        <v>889</v>
      </c>
      <c r="H2" s="321" t="s">
        <v>887</v>
      </c>
      <c r="I2" s="321" t="s">
        <v>888</v>
      </c>
      <c r="J2" s="322" t="s">
        <v>889</v>
      </c>
    </row>
    <row r="3" spans="1:10">
      <c r="A3" s="323">
        <v>1</v>
      </c>
      <c r="B3" s="324">
        <v>7.3609999999999998</v>
      </c>
      <c r="C3" s="324">
        <v>19.893000000000001</v>
      </c>
      <c r="D3" s="324">
        <v>19.893000000000001</v>
      </c>
      <c r="E3" s="324">
        <v>7.3609999999999998</v>
      </c>
      <c r="F3" s="324">
        <v>19.893000000000001</v>
      </c>
      <c r="G3" s="324">
        <v>19.893000000000001</v>
      </c>
      <c r="H3" s="324">
        <v>5.1159999999999997</v>
      </c>
      <c r="I3" s="324">
        <v>13.827999999999999</v>
      </c>
      <c r="J3" s="325">
        <v>13.827999999999999</v>
      </c>
    </row>
    <row r="4" spans="1:10">
      <c r="A4" s="323">
        <v>2</v>
      </c>
      <c r="B4" s="324">
        <v>3.5219999999999998</v>
      </c>
      <c r="C4" s="324">
        <v>9.5190000000000001</v>
      </c>
      <c r="D4" s="324">
        <v>29.411999999999999</v>
      </c>
      <c r="E4" s="324">
        <v>3.5219999999999998</v>
      </c>
      <c r="F4" s="324">
        <v>9.5190000000000001</v>
      </c>
      <c r="G4" s="324">
        <v>29.411999999999999</v>
      </c>
      <c r="H4" s="324">
        <v>3.0270000000000001</v>
      </c>
      <c r="I4" s="324">
        <v>8.1820000000000004</v>
      </c>
      <c r="J4" s="325">
        <v>22.009</v>
      </c>
    </row>
    <row r="5" spans="1:10">
      <c r="A5" s="323">
        <v>3</v>
      </c>
      <c r="B5" s="324">
        <v>2.5950000000000002</v>
      </c>
      <c r="C5" s="324">
        <v>7.0129999999999999</v>
      </c>
      <c r="D5" s="324">
        <v>36.424999999999997</v>
      </c>
      <c r="E5" s="324">
        <v>2.5950000000000002</v>
      </c>
      <c r="F5" s="324">
        <v>7.0129999999999999</v>
      </c>
      <c r="G5" s="324">
        <v>36.424999999999997</v>
      </c>
      <c r="H5" s="324">
        <v>3.0249999999999999</v>
      </c>
      <c r="I5" s="324">
        <v>8.1760000000000002</v>
      </c>
      <c r="J5" s="325">
        <v>30.184999999999999</v>
      </c>
    </row>
    <row r="6" spans="1:10">
      <c r="A6" s="323">
        <v>4</v>
      </c>
      <c r="B6" s="324">
        <v>2.2010000000000001</v>
      </c>
      <c r="C6" s="324">
        <v>5.95</v>
      </c>
      <c r="D6" s="324">
        <v>42.374000000000002</v>
      </c>
      <c r="E6" s="324">
        <v>2.2010000000000001</v>
      </c>
      <c r="F6" s="324">
        <v>5.95</v>
      </c>
      <c r="G6" s="324">
        <v>42.374000000000002</v>
      </c>
      <c r="H6" s="324">
        <v>2.7719999999999998</v>
      </c>
      <c r="I6" s="324">
        <v>7.4930000000000003</v>
      </c>
      <c r="J6" s="325">
        <v>37.679000000000002</v>
      </c>
    </row>
    <row r="7" spans="1:10">
      <c r="A7" s="323">
        <v>5</v>
      </c>
      <c r="B7" s="324">
        <v>1.9079999999999999</v>
      </c>
      <c r="C7" s="324">
        <v>5.1559999999999997</v>
      </c>
      <c r="D7" s="324">
        <v>47.53</v>
      </c>
      <c r="E7" s="324">
        <v>1.9079999999999999</v>
      </c>
      <c r="F7" s="324">
        <v>5.1559999999999997</v>
      </c>
      <c r="G7" s="324">
        <v>47.53</v>
      </c>
      <c r="H7" s="324">
        <v>2.0369999999999999</v>
      </c>
      <c r="I7" s="324">
        <v>5.5039999999999996</v>
      </c>
      <c r="J7" s="325">
        <v>43.183</v>
      </c>
    </row>
    <row r="8" spans="1:10">
      <c r="A8" s="323">
        <v>6</v>
      </c>
      <c r="B8" s="324">
        <v>1.7769999999999999</v>
      </c>
      <c r="C8" s="324">
        <v>4.8040000000000003</v>
      </c>
      <c r="D8" s="324">
        <v>52.334000000000003</v>
      </c>
      <c r="E8" s="324">
        <v>1.7769999999999999</v>
      </c>
      <c r="F8" s="324">
        <v>4.8040000000000003</v>
      </c>
      <c r="G8" s="324">
        <v>52.334000000000003</v>
      </c>
      <c r="H8" s="324">
        <v>1.889</v>
      </c>
      <c r="I8" s="324">
        <v>5.1050000000000004</v>
      </c>
      <c r="J8" s="325">
        <v>48.287999999999997</v>
      </c>
    </row>
    <row r="9" spans="1:10">
      <c r="A9" s="323">
        <v>7</v>
      </c>
      <c r="B9" s="324">
        <v>1.6220000000000001</v>
      </c>
      <c r="C9" s="324">
        <v>4.383</v>
      </c>
      <c r="D9" s="324">
        <v>56.716999999999999</v>
      </c>
      <c r="E9" s="324">
        <v>1.6220000000000001</v>
      </c>
      <c r="F9" s="324">
        <v>4.383</v>
      </c>
      <c r="G9" s="324">
        <v>56.716999999999999</v>
      </c>
      <c r="H9" s="324">
        <v>1.7270000000000001</v>
      </c>
      <c r="I9" s="324">
        <v>4.6680000000000001</v>
      </c>
      <c r="J9" s="325">
        <v>52.956000000000003</v>
      </c>
    </row>
    <row r="10" spans="1:10">
      <c r="A10" s="323">
        <v>8</v>
      </c>
      <c r="B10" s="324">
        <v>1.4950000000000001</v>
      </c>
      <c r="C10" s="324">
        <v>4.04</v>
      </c>
      <c r="D10" s="324">
        <v>60.756999999999998</v>
      </c>
      <c r="E10" s="324">
        <v>1.4950000000000001</v>
      </c>
      <c r="F10" s="324">
        <v>4.04</v>
      </c>
      <c r="G10" s="324">
        <v>60.756999999999998</v>
      </c>
      <c r="H10" s="324">
        <v>1.7030000000000001</v>
      </c>
      <c r="I10" s="324">
        <v>4.6029999999999998</v>
      </c>
      <c r="J10" s="325">
        <v>57.558999999999997</v>
      </c>
    </row>
    <row r="11" spans="1:10">
      <c r="A11" s="323">
        <v>9</v>
      </c>
      <c r="B11" s="324">
        <v>1.377</v>
      </c>
      <c r="C11" s="324">
        <v>3.7210000000000001</v>
      </c>
      <c r="D11" s="324">
        <v>64.477000000000004</v>
      </c>
      <c r="E11" s="324">
        <v>1.377</v>
      </c>
      <c r="F11" s="324">
        <v>3.7210000000000001</v>
      </c>
      <c r="G11" s="324">
        <v>64.477000000000004</v>
      </c>
      <c r="H11" s="324">
        <v>1.6339999999999999</v>
      </c>
      <c r="I11" s="324">
        <v>4.415</v>
      </c>
      <c r="J11" s="325">
        <v>61.973999999999997</v>
      </c>
    </row>
    <row r="12" spans="1:10">
      <c r="A12" s="323">
        <v>10</v>
      </c>
      <c r="B12" s="324">
        <v>1.286</v>
      </c>
      <c r="C12" s="324">
        <v>3.4750000000000001</v>
      </c>
      <c r="D12" s="324">
        <v>67.951999999999998</v>
      </c>
      <c r="E12" s="324">
        <v>1.286</v>
      </c>
      <c r="F12" s="324">
        <v>3.4750000000000001</v>
      </c>
      <c r="G12" s="324">
        <v>67.951999999999998</v>
      </c>
      <c r="H12" s="324">
        <v>1.5349999999999999</v>
      </c>
      <c r="I12" s="324">
        <v>4.149</v>
      </c>
      <c r="J12" s="325">
        <v>66.123000000000005</v>
      </c>
    </row>
    <row r="13" spans="1:10">
      <c r="A13" s="323">
        <v>11</v>
      </c>
      <c r="B13" s="324">
        <v>1.2090000000000001</v>
      </c>
      <c r="C13" s="324">
        <v>3.2669999999999999</v>
      </c>
      <c r="D13" s="324">
        <v>71.22</v>
      </c>
      <c r="E13" s="324">
        <v>1.2090000000000001</v>
      </c>
      <c r="F13" s="324">
        <v>3.2669999999999999</v>
      </c>
      <c r="G13" s="324">
        <v>71.22</v>
      </c>
      <c r="H13" s="324">
        <v>1.4179999999999999</v>
      </c>
      <c r="I13" s="324">
        <v>3.8340000000000001</v>
      </c>
      <c r="J13" s="325">
        <v>69.956000000000003</v>
      </c>
    </row>
    <row r="14" spans="1:10">
      <c r="A14" s="323">
        <v>12</v>
      </c>
      <c r="B14" s="324">
        <v>1.1299999999999999</v>
      </c>
      <c r="C14" s="324">
        <v>3.0539999999999998</v>
      </c>
      <c r="D14" s="324">
        <v>74.274000000000001</v>
      </c>
      <c r="E14" s="324">
        <v>1.1299999999999999</v>
      </c>
      <c r="F14" s="324">
        <v>3.0539999999999998</v>
      </c>
      <c r="G14" s="324">
        <v>74.274000000000001</v>
      </c>
      <c r="H14" s="324">
        <v>1.369</v>
      </c>
      <c r="I14" s="324">
        <v>3.7</v>
      </c>
      <c r="J14" s="325">
        <v>73.656000000000006</v>
      </c>
    </row>
    <row r="15" spans="1:10">
      <c r="A15" s="323">
        <v>13</v>
      </c>
      <c r="B15" s="324">
        <v>1.03</v>
      </c>
      <c r="C15" s="324">
        <v>2.7839999999999998</v>
      </c>
      <c r="D15" s="324">
        <v>77.057000000000002</v>
      </c>
      <c r="E15" s="324">
        <v>1.03</v>
      </c>
      <c r="F15" s="324">
        <v>2.7839999999999998</v>
      </c>
      <c r="G15" s="324">
        <v>77.057000000000002</v>
      </c>
      <c r="H15" s="324">
        <v>1.2589999999999999</v>
      </c>
      <c r="I15" s="324">
        <v>3.4009999999999998</v>
      </c>
      <c r="J15" s="325">
        <v>77.057000000000002</v>
      </c>
    </row>
    <row r="16" spans="1:10">
      <c r="A16" s="323">
        <v>14</v>
      </c>
      <c r="B16" s="324">
        <v>0.94</v>
      </c>
      <c r="C16" s="324">
        <v>2.5419999999999998</v>
      </c>
      <c r="D16" s="324">
        <v>79.599000000000004</v>
      </c>
      <c r="E16" s="326"/>
      <c r="F16" s="326"/>
      <c r="G16" s="326"/>
      <c r="H16" s="326"/>
      <c r="I16" s="326"/>
      <c r="J16" s="327"/>
    </row>
    <row r="17" spans="1:10">
      <c r="A17" s="323">
        <v>15</v>
      </c>
      <c r="B17" s="324">
        <v>0.88600000000000001</v>
      </c>
      <c r="C17" s="324">
        <v>2.3940000000000001</v>
      </c>
      <c r="D17" s="324">
        <v>81.992999999999995</v>
      </c>
      <c r="E17" s="326"/>
      <c r="F17" s="326"/>
      <c r="G17" s="326"/>
      <c r="H17" s="326"/>
      <c r="I17" s="326"/>
      <c r="J17" s="327"/>
    </row>
    <row r="18" spans="1:10">
      <c r="A18" s="323">
        <v>16</v>
      </c>
      <c r="B18" s="324">
        <v>0.77700000000000002</v>
      </c>
      <c r="C18" s="324">
        <v>2.0990000000000002</v>
      </c>
      <c r="D18" s="324">
        <v>84.091999999999999</v>
      </c>
      <c r="E18" s="326"/>
      <c r="F18" s="326"/>
      <c r="G18" s="326"/>
      <c r="H18" s="326"/>
      <c r="I18" s="326"/>
      <c r="J18" s="327"/>
    </row>
    <row r="19" spans="1:10">
      <c r="A19" s="323">
        <v>17</v>
      </c>
      <c r="B19" s="324">
        <v>0.70699999999999996</v>
      </c>
      <c r="C19" s="324">
        <v>1.911</v>
      </c>
      <c r="D19" s="324">
        <v>86.003</v>
      </c>
      <c r="E19" s="326"/>
      <c r="F19" s="326"/>
      <c r="G19" s="326"/>
      <c r="H19" s="326"/>
      <c r="I19" s="326"/>
      <c r="J19" s="327"/>
    </row>
    <row r="20" spans="1:10">
      <c r="A20" s="323">
        <v>18</v>
      </c>
      <c r="B20" s="324">
        <v>0.61499999999999999</v>
      </c>
      <c r="C20" s="324">
        <v>1.663</v>
      </c>
      <c r="D20" s="324">
        <v>87.665999999999997</v>
      </c>
      <c r="E20" s="326"/>
      <c r="F20" s="326"/>
      <c r="G20" s="326"/>
      <c r="H20" s="326"/>
      <c r="I20" s="326"/>
      <c r="J20" s="327"/>
    </row>
    <row r="21" spans="1:10">
      <c r="A21" s="323">
        <v>19</v>
      </c>
      <c r="B21" s="324">
        <v>0.58099999999999996</v>
      </c>
      <c r="C21" s="324">
        <v>1.571</v>
      </c>
      <c r="D21" s="324">
        <v>89.238</v>
      </c>
      <c r="E21" s="326"/>
      <c r="F21" s="326"/>
      <c r="G21" s="326"/>
      <c r="H21" s="326"/>
      <c r="I21" s="326"/>
      <c r="J21" s="327"/>
    </row>
    <row r="22" spans="1:10">
      <c r="A22" s="323">
        <v>20</v>
      </c>
      <c r="B22" s="324">
        <v>0.46600000000000003</v>
      </c>
      <c r="C22" s="324">
        <v>1.26</v>
      </c>
      <c r="D22" s="324">
        <v>90.497</v>
      </c>
      <c r="E22" s="326"/>
      <c r="F22" s="326"/>
      <c r="G22" s="326"/>
      <c r="H22" s="326"/>
      <c r="I22" s="326"/>
      <c r="J22" s="327"/>
    </row>
    <row r="23" spans="1:10">
      <c r="A23" s="323">
        <v>21</v>
      </c>
      <c r="B23" s="324">
        <v>0.41299999999999998</v>
      </c>
      <c r="C23" s="324">
        <v>1.117</v>
      </c>
      <c r="D23" s="324">
        <v>91.614000000000004</v>
      </c>
      <c r="E23" s="326"/>
      <c r="F23" s="326"/>
      <c r="G23" s="326"/>
      <c r="H23" s="326"/>
      <c r="I23" s="326"/>
      <c r="J23" s="327"/>
    </row>
    <row r="24" spans="1:10">
      <c r="A24" s="323">
        <v>22</v>
      </c>
      <c r="B24" s="324">
        <v>0.38600000000000001</v>
      </c>
      <c r="C24" s="324">
        <v>1.044</v>
      </c>
      <c r="D24" s="324">
        <v>92.658000000000001</v>
      </c>
      <c r="E24" s="326"/>
      <c r="F24" s="326"/>
      <c r="G24" s="326"/>
      <c r="H24" s="326"/>
      <c r="I24" s="326"/>
      <c r="J24" s="327"/>
    </row>
    <row r="25" spans="1:10">
      <c r="A25" s="323">
        <v>23</v>
      </c>
      <c r="B25" s="324">
        <v>0.36299999999999999</v>
      </c>
      <c r="C25" s="324">
        <v>0.98</v>
      </c>
      <c r="D25" s="324">
        <v>93.638000000000005</v>
      </c>
      <c r="E25" s="326"/>
      <c r="F25" s="326"/>
      <c r="G25" s="326"/>
      <c r="H25" s="326"/>
      <c r="I25" s="326"/>
      <c r="J25" s="327"/>
    </row>
    <row r="26" spans="1:10">
      <c r="A26" s="323">
        <v>24</v>
      </c>
      <c r="B26" s="324">
        <v>0.35099999999999998</v>
      </c>
      <c r="C26" s="324">
        <v>0.94799999999999995</v>
      </c>
      <c r="D26" s="324">
        <v>94.585999999999999</v>
      </c>
      <c r="E26" s="326"/>
      <c r="F26" s="326"/>
      <c r="G26" s="326"/>
      <c r="H26" s="326"/>
      <c r="I26" s="326"/>
      <c r="J26" s="327"/>
    </row>
    <row r="27" spans="1:10">
      <c r="A27" s="323">
        <v>25</v>
      </c>
      <c r="B27" s="324">
        <v>0.314</v>
      </c>
      <c r="C27" s="324">
        <v>0.84799999999999998</v>
      </c>
      <c r="D27" s="324">
        <v>95.433999999999997</v>
      </c>
      <c r="E27" s="326"/>
      <c r="F27" s="326"/>
      <c r="G27" s="326"/>
      <c r="H27" s="326"/>
      <c r="I27" s="326"/>
      <c r="J27" s="327"/>
    </row>
    <row r="28" spans="1:10">
      <c r="A28" s="323">
        <v>26</v>
      </c>
      <c r="B28" s="324">
        <v>0.27800000000000002</v>
      </c>
      <c r="C28" s="324">
        <v>0.751</v>
      </c>
      <c r="D28" s="324">
        <v>96.185000000000002</v>
      </c>
      <c r="E28" s="326"/>
      <c r="F28" s="326"/>
      <c r="G28" s="326"/>
      <c r="H28" s="326"/>
      <c r="I28" s="326"/>
      <c r="J28" s="327"/>
    </row>
    <row r="29" spans="1:10">
      <c r="A29" s="323">
        <v>27</v>
      </c>
      <c r="B29" s="324">
        <v>0.252</v>
      </c>
      <c r="C29" s="324">
        <v>0.68200000000000005</v>
      </c>
      <c r="D29" s="324">
        <v>96.867000000000004</v>
      </c>
      <c r="E29" s="326"/>
      <c r="F29" s="326"/>
      <c r="G29" s="326"/>
      <c r="H29" s="326"/>
      <c r="I29" s="326"/>
      <c r="J29" s="327"/>
    </row>
    <row r="30" spans="1:10">
      <c r="A30" s="323">
        <v>28</v>
      </c>
      <c r="B30" s="324">
        <v>0.214</v>
      </c>
      <c r="C30" s="324">
        <v>0.57699999999999996</v>
      </c>
      <c r="D30" s="324">
        <v>97.444000000000003</v>
      </c>
      <c r="E30" s="326"/>
      <c r="F30" s="326"/>
      <c r="G30" s="326"/>
      <c r="H30" s="326"/>
      <c r="I30" s="326"/>
      <c r="J30" s="327"/>
    </row>
    <row r="31" spans="1:10">
      <c r="A31" s="323">
        <v>29</v>
      </c>
      <c r="B31" s="324">
        <v>0.192</v>
      </c>
      <c r="C31" s="324">
        <v>0.51800000000000002</v>
      </c>
      <c r="D31" s="324">
        <v>97.962000000000003</v>
      </c>
      <c r="E31" s="326"/>
      <c r="F31" s="326"/>
      <c r="G31" s="326"/>
      <c r="H31" s="326"/>
      <c r="I31" s="326"/>
      <c r="J31" s="327"/>
    </row>
    <row r="32" spans="1:10">
      <c r="A32" s="323">
        <v>30</v>
      </c>
      <c r="B32" s="324">
        <v>0.161</v>
      </c>
      <c r="C32" s="324">
        <v>0.434</v>
      </c>
      <c r="D32" s="324">
        <v>98.397000000000006</v>
      </c>
      <c r="E32" s="326"/>
      <c r="F32" s="326"/>
      <c r="G32" s="326"/>
      <c r="H32" s="326"/>
      <c r="I32" s="326"/>
      <c r="J32" s="327"/>
    </row>
    <row r="33" spans="1:10">
      <c r="A33" s="323">
        <v>31</v>
      </c>
      <c r="B33" s="324">
        <v>0.152</v>
      </c>
      <c r="C33" s="324">
        <v>0.41099999999999998</v>
      </c>
      <c r="D33" s="324">
        <v>98.807000000000002</v>
      </c>
      <c r="E33" s="326"/>
      <c r="F33" s="326"/>
      <c r="G33" s="326"/>
      <c r="H33" s="326"/>
      <c r="I33" s="326"/>
      <c r="J33" s="327"/>
    </row>
    <row r="34" spans="1:10">
      <c r="A34" s="323">
        <v>32</v>
      </c>
      <c r="B34" s="324">
        <v>0.125</v>
      </c>
      <c r="C34" s="324">
        <v>0.33800000000000002</v>
      </c>
      <c r="D34" s="324">
        <v>99.144999999999996</v>
      </c>
      <c r="E34" s="326"/>
      <c r="F34" s="326"/>
      <c r="G34" s="326"/>
      <c r="H34" s="326"/>
      <c r="I34" s="326"/>
      <c r="J34" s="327"/>
    </row>
    <row r="35" spans="1:10">
      <c r="A35" s="323">
        <v>33</v>
      </c>
      <c r="B35" s="324">
        <v>8.5999999999999993E-2</v>
      </c>
      <c r="C35" s="324">
        <v>0.23200000000000001</v>
      </c>
      <c r="D35" s="324">
        <v>99.376999999999995</v>
      </c>
      <c r="E35" s="326"/>
      <c r="F35" s="326"/>
      <c r="G35" s="326"/>
      <c r="H35" s="326"/>
      <c r="I35" s="326"/>
      <c r="J35" s="327"/>
    </row>
    <row r="36" spans="1:10">
      <c r="A36" s="323">
        <v>34</v>
      </c>
      <c r="B36" s="324">
        <v>8.4000000000000005E-2</v>
      </c>
      <c r="C36" s="324">
        <v>0.22700000000000001</v>
      </c>
      <c r="D36" s="324">
        <v>99.605000000000004</v>
      </c>
      <c r="E36" s="326"/>
      <c r="F36" s="326"/>
      <c r="G36" s="326"/>
      <c r="H36" s="326"/>
      <c r="I36" s="326"/>
      <c r="J36" s="327"/>
    </row>
    <row r="37" spans="1:10">
      <c r="A37" s="323">
        <v>35</v>
      </c>
      <c r="B37" s="324">
        <v>6.8000000000000005E-2</v>
      </c>
      <c r="C37" s="324">
        <v>0.183</v>
      </c>
      <c r="D37" s="324">
        <v>99.787999999999997</v>
      </c>
      <c r="E37" s="326"/>
      <c r="F37" s="326"/>
      <c r="G37" s="326"/>
      <c r="H37" s="326"/>
      <c r="I37" s="326"/>
      <c r="J37" s="327"/>
    </row>
    <row r="38" spans="1:10">
      <c r="A38" s="323">
        <v>36</v>
      </c>
      <c r="B38" s="324">
        <v>4.4999999999999998E-2</v>
      </c>
      <c r="C38" s="324">
        <v>0.121</v>
      </c>
      <c r="D38" s="324">
        <v>99.909000000000006</v>
      </c>
      <c r="E38" s="326"/>
      <c r="F38" s="326"/>
      <c r="G38" s="326"/>
      <c r="H38" s="326"/>
      <c r="I38" s="326"/>
      <c r="J38" s="327"/>
    </row>
    <row r="39" spans="1:10" ht="15" thickBot="1">
      <c r="A39" s="328">
        <v>37</v>
      </c>
      <c r="B39" s="329">
        <v>3.4000000000000002E-2</v>
      </c>
      <c r="C39" s="329">
        <v>9.0999999999999998E-2</v>
      </c>
      <c r="D39" s="329">
        <v>100</v>
      </c>
      <c r="E39" s="330"/>
      <c r="F39" s="330"/>
      <c r="G39" s="330"/>
      <c r="H39" s="330"/>
      <c r="I39" s="330"/>
      <c r="J39" s="331"/>
    </row>
    <row r="40" spans="1:10" ht="15" thickTop="1"/>
  </sheetData>
  <mergeCells count="4">
    <mergeCell ref="A1:A2"/>
    <mergeCell ref="B1:D1"/>
    <mergeCell ref="E1:G1"/>
    <mergeCell ref="H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C15" sqref="C15"/>
    </sheetView>
  </sheetViews>
  <sheetFormatPr baseColWidth="10" defaultRowHeight="14" x14ac:dyDescent="0"/>
  <cols>
    <col min="1" max="1" width="56.5" customWidth="1"/>
    <col min="2" max="2" width="5.5" bestFit="1" customWidth="1"/>
    <col min="3" max="3" width="9" bestFit="1" customWidth="1"/>
  </cols>
  <sheetData>
    <row r="1" spans="1:3" ht="15" thickBot="1">
      <c r="A1" s="427" t="s">
        <v>776</v>
      </c>
      <c r="B1" s="427"/>
      <c r="C1" s="427"/>
    </row>
    <row r="2" spans="1:3" ht="16" thickTop="1" thickBot="1">
      <c r="A2" s="284"/>
      <c r="B2" s="285" t="s">
        <v>777</v>
      </c>
      <c r="C2" s="286" t="s">
        <v>778</v>
      </c>
    </row>
    <row r="3" spans="1:3" ht="15" thickTop="1">
      <c r="A3" s="287" t="s">
        <v>734</v>
      </c>
      <c r="B3" s="288">
        <v>1</v>
      </c>
      <c r="C3" s="289">
        <v>0.81844540684973377</v>
      </c>
    </row>
    <row r="4" spans="1:3" ht="21">
      <c r="A4" s="290" t="s">
        <v>736</v>
      </c>
      <c r="B4" s="291">
        <v>1</v>
      </c>
      <c r="C4" s="292">
        <v>0.82432800526515593</v>
      </c>
    </row>
    <row r="5" spans="1:3">
      <c r="A5" s="290" t="s">
        <v>737</v>
      </c>
      <c r="B5" s="291">
        <v>1</v>
      </c>
      <c r="C5" s="292">
        <v>0.9052461946220135</v>
      </c>
    </row>
    <row r="6" spans="1:3">
      <c r="A6" s="290" t="s">
        <v>738</v>
      </c>
      <c r="B6" s="291">
        <v>1</v>
      </c>
      <c r="C6" s="292">
        <v>0.8252804938227366</v>
      </c>
    </row>
    <row r="7" spans="1:3">
      <c r="A7" s="290" t="s">
        <v>739</v>
      </c>
      <c r="B7" s="291">
        <v>1</v>
      </c>
      <c r="C7" s="292">
        <v>0.88358226230904646</v>
      </c>
    </row>
    <row r="8" spans="1:3">
      <c r="A8" s="290" t="s">
        <v>740</v>
      </c>
      <c r="B8" s="291">
        <v>1</v>
      </c>
      <c r="C8" s="292">
        <v>0.6828691643466418</v>
      </c>
    </row>
    <row r="9" spans="1:3">
      <c r="A9" s="290" t="s">
        <v>742</v>
      </c>
      <c r="B9" s="291">
        <v>1</v>
      </c>
      <c r="C9" s="292">
        <v>0.61607189340446245</v>
      </c>
    </row>
    <row r="10" spans="1:3" ht="21">
      <c r="A10" s="290" t="s">
        <v>779</v>
      </c>
      <c r="B10" s="291">
        <v>1</v>
      </c>
      <c r="C10" s="292">
        <v>0.88115921787767959</v>
      </c>
    </row>
    <row r="11" spans="1:3">
      <c r="A11" s="290" t="s">
        <v>744</v>
      </c>
      <c r="B11" s="291">
        <v>1</v>
      </c>
      <c r="C11" s="292">
        <v>0.93577257833449534</v>
      </c>
    </row>
    <row r="12" spans="1:3">
      <c r="A12" s="290" t="s">
        <v>745</v>
      </c>
      <c r="B12" s="291">
        <v>1</v>
      </c>
      <c r="C12" s="292">
        <v>0.82111096151325114</v>
      </c>
    </row>
    <row r="13" spans="1:3">
      <c r="A13" s="290" t="s">
        <v>746</v>
      </c>
      <c r="B13" s="291">
        <v>1</v>
      </c>
      <c r="C13" s="292">
        <v>0.85156242601229526</v>
      </c>
    </row>
    <row r="14" spans="1:3">
      <c r="A14" s="290" t="s">
        <v>747</v>
      </c>
      <c r="B14" s="291">
        <v>1</v>
      </c>
      <c r="C14" s="292">
        <v>0.66110950691803372</v>
      </c>
    </row>
    <row r="15" spans="1:3">
      <c r="A15" s="290" t="s">
        <v>748</v>
      </c>
      <c r="B15" s="291">
        <v>1</v>
      </c>
      <c r="C15" s="292">
        <v>0.50187731316858697</v>
      </c>
    </row>
    <row r="16" spans="1:3">
      <c r="A16" s="290" t="s">
        <v>749</v>
      </c>
      <c r="B16" s="291">
        <v>1</v>
      </c>
      <c r="C16" s="292">
        <v>0.63435525501172496</v>
      </c>
    </row>
    <row r="17" spans="1:3">
      <c r="A17" s="290" t="s">
        <v>750</v>
      </c>
      <c r="B17" s="291">
        <v>1</v>
      </c>
      <c r="C17" s="292">
        <v>0.64136508017192373</v>
      </c>
    </row>
    <row r="18" spans="1:3">
      <c r="A18" s="290" t="s">
        <v>751</v>
      </c>
      <c r="B18" s="291">
        <v>1</v>
      </c>
      <c r="C18" s="292">
        <v>0.8352338736330317</v>
      </c>
    </row>
    <row r="19" spans="1:3">
      <c r="A19" s="290" t="s">
        <v>752</v>
      </c>
      <c r="B19" s="291">
        <v>1</v>
      </c>
      <c r="C19" s="292">
        <v>0.79799581217702464</v>
      </c>
    </row>
    <row r="20" spans="1:3">
      <c r="A20" s="290" t="s">
        <v>753</v>
      </c>
      <c r="B20" s="291">
        <v>1</v>
      </c>
      <c r="C20" s="292">
        <v>0.57804161298924683</v>
      </c>
    </row>
    <row r="21" spans="1:3">
      <c r="A21" s="290" t="s">
        <v>754</v>
      </c>
      <c r="B21" s="291">
        <v>1</v>
      </c>
      <c r="C21" s="292">
        <v>0.81944411871903289</v>
      </c>
    </row>
    <row r="22" spans="1:3">
      <c r="A22" s="290" t="s">
        <v>755</v>
      </c>
      <c r="B22" s="291">
        <v>1</v>
      </c>
      <c r="C22" s="292">
        <v>0.73786485569429872</v>
      </c>
    </row>
    <row r="23" spans="1:3">
      <c r="A23" s="290" t="s">
        <v>756</v>
      </c>
      <c r="B23" s="291">
        <v>1</v>
      </c>
      <c r="C23" s="292">
        <v>0.7323174311502848</v>
      </c>
    </row>
    <row r="24" spans="1:3">
      <c r="A24" s="290" t="s">
        <v>757</v>
      </c>
      <c r="B24" s="291">
        <v>1</v>
      </c>
      <c r="C24" s="292">
        <v>0.76990309934273016</v>
      </c>
    </row>
    <row r="25" spans="1:3">
      <c r="A25" s="290" t="s">
        <v>758</v>
      </c>
      <c r="B25" s="291">
        <v>1</v>
      </c>
      <c r="C25" s="292">
        <v>0.7991635116432908</v>
      </c>
    </row>
    <row r="26" spans="1:3">
      <c r="A26" s="290" t="s">
        <v>759</v>
      </c>
      <c r="B26" s="291">
        <v>1</v>
      </c>
      <c r="C26" s="292">
        <v>0.63340483441854467</v>
      </c>
    </row>
    <row r="27" spans="1:3">
      <c r="A27" s="290" t="s">
        <v>760</v>
      </c>
      <c r="B27" s="291">
        <v>1</v>
      </c>
      <c r="C27" s="292">
        <v>0.8300873433709054</v>
      </c>
    </row>
    <row r="28" spans="1:3">
      <c r="A28" s="290" t="s">
        <v>761</v>
      </c>
      <c r="B28" s="291">
        <v>1</v>
      </c>
      <c r="C28" s="292">
        <v>0.84867073758763101</v>
      </c>
    </row>
    <row r="29" spans="1:3">
      <c r="A29" s="290" t="s">
        <v>762</v>
      </c>
      <c r="B29" s="291">
        <v>1</v>
      </c>
      <c r="C29" s="292">
        <v>0.79861850951688707</v>
      </c>
    </row>
    <row r="30" spans="1:3">
      <c r="A30" s="290" t="s">
        <v>763</v>
      </c>
      <c r="B30" s="291">
        <v>1</v>
      </c>
      <c r="C30" s="292">
        <v>0.66965411421570609</v>
      </c>
    </row>
    <row r="31" spans="1:3">
      <c r="A31" s="290" t="s">
        <v>764</v>
      </c>
      <c r="B31" s="291">
        <v>1</v>
      </c>
      <c r="C31" s="292">
        <v>0.6480645289050726</v>
      </c>
    </row>
    <row r="32" spans="1:3">
      <c r="A32" s="290" t="s">
        <v>765</v>
      </c>
      <c r="B32" s="291">
        <v>1</v>
      </c>
      <c r="C32" s="292">
        <v>0.85423741863112823</v>
      </c>
    </row>
    <row r="33" spans="1:3">
      <c r="A33" s="290" t="s">
        <v>766</v>
      </c>
      <c r="B33" s="291">
        <v>1</v>
      </c>
      <c r="C33" s="292">
        <v>0.54582478635067633</v>
      </c>
    </row>
    <row r="34" spans="1:3">
      <c r="A34" s="290" t="s">
        <v>767</v>
      </c>
      <c r="B34" s="291">
        <v>1</v>
      </c>
      <c r="C34" s="292">
        <v>0.75877819575308381</v>
      </c>
    </row>
    <row r="35" spans="1:3" ht="21">
      <c r="A35" s="290" t="s">
        <v>768</v>
      </c>
      <c r="B35" s="291">
        <v>1</v>
      </c>
      <c r="C35" s="292">
        <v>0.71308138298854407</v>
      </c>
    </row>
    <row r="36" spans="1:3">
      <c r="A36" s="290" t="s">
        <v>769</v>
      </c>
      <c r="B36" s="291">
        <v>1</v>
      </c>
      <c r="C36" s="292">
        <v>0.71459792051572435</v>
      </c>
    </row>
    <row r="37" spans="1:3">
      <c r="A37" s="290" t="s">
        <v>770</v>
      </c>
      <c r="B37" s="291">
        <v>1</v>
      </c>
      <c r="C37" s="292">
        <v>0.71032919805846484</v>
      </c>
    </row>
    <row r="38" spans="1:3">
      <c r="A38" s="290" t="s">
        <v>772</v>
      </c>
      <c r="B38" s="291">
        <v>1</v>
      </c>
      <c r="C38" s="292">
        <v>0.57639133460760628</v>
      </c>
    </row>
    <row r="39" spans="1:3" ht="15" thickBot="1">
      <c r="A39" s="293" t="s">
        <v>773</v>
      </c>
      <c r="B39" s="294">
        <v>1</v>
      </c>
      <c r="C39" s="295">
        <v>0.65509715433067073</v>
      </c>
    </row>
    <row r="40" spans="1:3" ht="15" thickTop="1">
      <c r="A40" s="428" t="s">
        <v>780</v>
      </c>
      <c r="B40" s="428"/>
      <c r="C40" s="428"/>
    </row>
  </sheetData>
  <mergeCells count="2">
    <mergeCell ref="A1:C1"/>
    <mergeCell ref="A40:C4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A130" workbookViewId="0">
      <selection activeCell="A149" sqref="A149:D200"/>
    </sheetView>
  </sheetViews>
  <sheetFormatPr baseColWidth="10" defaultColWidth="10.83203125" defaultRowHeight="13" x14ac:dyDescent="0"/>
  <cols>
    <col min="1" max="1" width="28.33203125" style="66" bestFit="1" customWidth="1"/>
    <col min="2" max="2" width="10.83203125" style="63"/>
    <col min="3" max="3" width="28.33203125" style="63" customWidth="1"/>
    <col min="4" max="16384" width="10.83203125" style="63"/>
  </cols>
  <sheetData>
    <row r="1" spans="1:11" ht="16" thickBot="1">
      <c r="A1" s="433" t="s">
        <v>569</v>
      </c>
      <c r="B1" s="433"/>
      <c r="C1" s="433"/>
      <c r="D1" s="433"/>
      <c r="F1" s="63" t="s">
        <v>431</v>
      </c>
      <c r="G1" s="63">
        <v>12</v>
      </c>
    </row>
    <row r="2" spans="1:11">
      <c r="A2" s="77" t="s">
        <v>429</v>
      </c>
      <c r="B2" s="78" t="s">
        <v>430</v>
      </c>
      <c r="C2" s="79" t="s">
        <v>429</v>
      </c>
      <c r="D2" s="80" t="s">
        <v>430</v>
      </c>
      <c r="F2" s="63" t="s">
        <v>435</v>
      </c>
      <c r="G2" s="63">
        <v>2</v>
      </c>
    </row>
    <row r="3" spans="1:11" ht="15">
      <c r="A3" s="113" t="s">
        <v>420</v>
      </c>
      <c r="B3" s="72">
        <v>4.1540329637411855</v>
      </c>
      <c r="C3" s="89" t="s">
        <v>103</v>
      </c>
      <c r="D3" s="83">
        <v>3.73754589849587</v>
      </c>
      <c r="F3" s="63" t="s">
        <v>432</v>
      </c>
      <c r="G3" s="63">
        <v>44</v>
      </c>
    </row>
    <row r="4" spans="1:11" ht="15">
      <c r="A4" s="91" t="s">
        <v>399</v>
      </c>
      <c r="B4" s="70">
        <v>4.0022472057225338</v>
      </c>
      <c r="C4" s="89" t="s">
        <v>109</v>
      </c>
      <c r="D4" s="83">
        <v>3.6691209970159799</v>
      </c>
      <c r="F4" s="63" t="s">
        <v>434</v>
      </c>
      <c r="G4" s="63">
        <v>8</v>
      </c>
    </row>
    <row r="5" spans="1:11" ht="15">
      <c r="A5" s="91" t="s">
        <v>410</v>
      </c>
      <c r="B5" s="70">
        <v>3.9414572739038709</v>
      </c>
      <c r="C5" s="89" t="s">
        <v>149</v>
      </c>
      <c r="D5" s="83">
        <v>3.5237897847059569</v>
      </c>
      <c r="F5" s="63" t="s">
        <v>437</v>
      </c>
      <c r="G5" s="63">
        <v>6</v>
      </c>
    </row>
    <row r="6" spans="1:11" ht="15">
      <c r="A6" s="91" t="s">
        <v>398</v>
      </c>
      <c r="B6" s="70">
        <v>3.8622775363195232</v>
      </c>
      <c r="C6" s="89" t="s">
        <v>167</v>
      </c>
      <c r="D6" s="83">
        <v>3.4541331863623075</v>
      </c>
      <c r="F6" s="63" t="s">
        <v>433</v>
      </c>
      <c r="G6" s="63">
        <v>33</v>
      </c>
    </row>
    <row r="7" spans="1:11" ht="16" thickBot="1">
      <c r="A7" s="114" t="s">
        <v>421</v>
      </c>
      <c r="B7" s="84">
        <v>3.7659304301758909</v>
      </c>
      <c r="C7" s="93" t="s">
        <v>151</v>
      </c>
      <c r="D7" s="76">
        <v>3.34866110073943</v>
      </c>
      <c r="F7" s="63" t="s">
        <v>436</v>
      </c>
      <c r="G7" s="63">
        <v>17</v>
      </c>
    </row>
    <row r="8" spans="1:11" ht="16" thickBot="1">
      <c r="C8" s="85" t="s">
        <v>451</v>
      </c>
      <c r="D8" s="86">
        <f>AVERAGE(B3:B7,D3:D7)</f>
        <v>3.7459196377182549</v>
      </c>
      <c r="G8" s="63">
        <f>SUM(G1:G7)</f>
        <v>122</v>
      </c>
    </row>
    <row r="9" spans="1:11" ht="15">
      <c r="C9" s="94"/>
      <c r="D9" s="95"/>
    </row>
    <row r="10" spans="1:11" ht="16" thickBot="1">
      <c r="A10" s="433" t="s">
        <v>570</v>
      </c>
      <c r="B10" s="433"/>
      <c r="C10" s="433"/>
      <c r="D10" s="433"/>
    </row>
    <row r="11" spans="1:11">
      <c r="A11" s="77" t="s">
        <v>429</v>
      </c>
      <c r="B11" s="78" t="s">
        <v>430</v>
      </c>
      <c r="C11" s="97" t="s">
        <v>429</v>
      </c>
      <c r="D11" s="80" t="s">
        <v>430</v>
      </c>
      <c r="F11" s="63" t="s">
        <v>486</v>
      </c>
    </row>
    <row r="12" spans="1:11" ht="15">
      <c r="A12" s="113" t="s">
        <v>126</v>
      </c>
      <c r="B12" s="193">
        <v>3.6867031457791999</v>
      </c>
      <c r="C12" s="195" t="s">
        <v>196</v>
      </c>
      <c r="D12" s="194">
        <v>3.40386836155478</v>
      </c>
    </row>
    <row r="13" spans="1:11" ht="15">
      <c r="A13" s="196" t="s">
        <v>159</v>
      </c>
      <c r="B13" s="70">
        <v>3.4871990665321899</v>
      </c>
      <c r="C13" s="195" t="s">
        <v>221</v>
      </c>
      <c r="D13" s="194">
        <v>3.35313252518353</v>
      </c>
    </row>
    <row r="14" spans="1:11" ht="15">
      <c r="A14" s="196" t="s">
        <v>493</v>
      </c>
      <c r="B14" s="70">
        <v>3.4869224088934399</v>
      </c>
      <c r="C14" s="195" t="s">
        <v>209</v>
      </c>
      <c r="D14" s="194">
        <v>3.3181439923507301</v>
      </c>
    </row>
    <row r="15" spans="1:11" ht="16" thickBot="1">
      <c r="A15" s="197" t="s">
        <v>79</v>
      </c>
      <c r="B15" s="84">
        <v>3.4066466043830399</v>
      </c>
      <c r="C15" s="128"/>
      <c r="D15" s="129"/>
      <c r="F15" s="63" t="s">
        <v>489</v>
      </c>
      <c r="H15" s="63">
        <v>16</v>
      </c>
      <c r="J15" s="63">
        <v>25</v>
      </c>
      <c r="K15" s="63">
        <v>17</v>
      </c>
    </row>
    <row r="16" spans="1:11" ht="16" thickBot="1">
      <c r="C16" s="85" t="s">
        <v>451</v>
      </c>
      <c r="D16" s="86">
        <f>AVERAGE(B12:B15,D12:D15)</f>
        <v>3.4489451578109871</v>
      </c>
    </row>
    <row r="17" spans="1:9" ht="15">
      <c r="C17" s="94"/>
      <c r="D17" s="95"/>
      <c r="F17" s="63" t="s">
        <v>490</v>
      </c>
    </row>
    <row r="18" spans="1:9" ht="16" thickBot="1">
      <c r="A18" s="432" t="s">
        <v>585</v>
      </c>
      <c r="B18" s="433"/>
      <c r="C18" s="433"/>
      <c r="D18" s="433"/>
      <c r="F18" s="63" t="s">
        <v>491</v>
      </c>
    </row>
    <row r="19" spans="1:9">
      <c r="A19" s="103" t="s">
        <v>429</v>
      </c>
      <c r="B19" s="104" t="s">
        <v>430</v>
      </c>
      <c r="C19" s="105" t="s">
        <v>429</v>
      </c>
      <c r="D19" s="106" t="s">
        <v>430</v>
      </c>
      <c r="F19" s="63" t="s">
        <v>492</v>
      </c>
    </row>
    <row r="20" spans="1:9" ht="15">
      <c r="A20" s="138" t="s">
        <v>86</v>
      </c>
      <c r="B20" s="137">
        <v>3.9041923778141143</v>
      </c>
      <c r="C20" s="135" t="s">
        <v>139</v>
      </c>
      <c r="D20" s="136">
        <v>3.5861716750788002</v>
      </c>
      <c r="F20" s="63" t="s">
        <v>494</v>
      </c>
    </row>
    <row r="21" spans="1:9" ht="16" thickBot="1">
      <c r="A21" s="147" t="s">
        <v>95</v>
      </c>
      <c r="B21" s="140">
        <v>3.8818750205535801</v>
      </c>
      <c r="C21" s="207" t="s">
        <v>136</v>
      </c>
      <c r="D21" s="141">
        <v>3.5411279018648099</v>
      </c>
      <c r="F21" s="63" t="s">
        <v>86</v>
      </c>
      <c r="G21" s="63" t="s">
        <v>95</v>
      </c>
      <c r="H21" s="63" t="s">
        <v>125</v>
      </c>
      <c r="I21" s="63" t="s">
        <v>152</v>
      </c>
    </row>
    <row r="22" spans="1:9" ht="16" thickBot="1">
      <c r="A22" s="110"/>
      <c r="B22" s="111"/>
      <c r="C22" s="85" t="s">
        <v>451</v>
      </c>
      <c r="D22" s="86">
        <f>AVERAGE(B20:B21,D20:D21)</f>
        <v>3.7283417438278259</v>
      </c>
      <c r="F22" s="63" t="s">
        <v>117</v>
      </c>
      <c r="G22" s="63" t="s">
        <v>238</v>
      </c>
      <c r="H22" s="63" t="s">
        <v>230</v>
      </c>
      <c r="I22" s="63" t="s">
        <v>148</v>
      </c>
    </row>
    <row r="23" spans="1:9">
      <c r="A23" s="110"/>
      <c r="B23" s="111"/>
      <c r="C23" s="110"/>
      <c r="D23" s="111"/>
      <c r="F23" s="63" t="s">
        <v>213</v>
      </c>
      <c r="G23" s="63" t="s">
        <v>136</v>
      </c>
      <c r="H23" s="63" t="s">
        <v>139</v>
      </c>
    </row>
    <row r="24" spans="1:9" ht="16" thickBot="1">
      <c r="A24" s="433" t="s">
        <v>454</v>
      </c>
      <c r="B24" s="433"/>
      <c r="C24" s="433"/>
      <c r="D24" s="433"/>
      <c r="F24" s="63" t="s">
        <v>88</v>
      </c>
      <c r="G24" s="63" t="s">
        <v>110</v>
      </c>
      <c r="H24" s="63" t="s">
        <v>101</v>
      </c>
    </row>
    <row r="25" spans="1:9">
      <c r="A25" s="130" t="s">
        <v>429</v>
      </c>
      <c r="B25" s="131" t="s">
        <v>430</v>
      </c>
      <c r="C25" s="132" t="s">
        <v>429</v>
      </c>
      <c r="D25" s="133" t="s">
        <v>430</v>
      </c>
    </row>
    <row r="26" spans="1:9" ht="16" thickBot="1">
      <c r="A26" s="126" t="s">
        <v>190</v>
      </c>
      <c r="B26" s="127">
        <v>3.3268490915673299</v>
      </c>
      <c r="C26" s="128" t="s">
        <v>269</v>
      </c>
      <c r="D26" s="129">
        <v>3.2630338215796901</v>
      </c>
      <c r="F26" s="63" t="s">
        <v>488</v>
      </c>
    </row>
    <row r="27" spans="1:9" ht="16" thickBot="1">
      <c r="A27" s="110"/>
      <c r="B27" s="111"/>
      <c r="C27" s="85" t="s">
        <v>451</v>
      </c>
      <c r="D27" s="86">
        <f>AVERAGE(B26,D26)</f>
        <v>3.2949414565735102</v>
      </c>
      <c r="F27" s="63" t="s">
        <v>487</v>
      </c>
    </row>
    <row r="28" spans="1:9">
      <c r="A28" s="110"/>
      <c r="B28" s="111"/>
      <c r="C28" s="110"/>
      <c r="D28" s="111"/>
    </row>
    <row r="29" spans="1:9" ht="16" thickBot="1">
      <c r="A29" s="433" t="s">
        <v>390</v>
      </c>
      <c r="B29" s="433"/>
      <c r="C29" s="433"/>
      <c r="D29" s="433"/>
    </row>
    <row r="30" spans="1:9">
      <c r="A30" s="77" t="s">
        <v>429</v>
      </c>
      <c r="B30" s="78" t="s">
        <v>430</v>
      </c>
      <c r="C30" s="97" t="s">
        <v>429</v>
      </c>
      <c r="D30" s="80" t="s">
        <v>430</v>
      </c>
    </row>
    <row r="31" spans="1:9" ht="15">
      <c r="A31" s="92" t="s">
        <v>133</v>
      </c>
      <c r="B31" s="70">
        <v>3.6964139619156136</v>
      </c>
      <c r="C31" s="96" t="s">
        <v>128</v>
      </c>
      <c r="D31" s="83">
        <v>3.5358490135354268</v>
      </c>
    </row>
    <row r="32" spans="1:9" ht="15">
      <c r="A32" s="91" t="s">
        <v>408</v>
      </c>
      <c r="B32" s="70">
        <v>3.695494912672558</v>
      </c>
      <c r="C32" s="96" t="s">
        <v>91</v>
      </c>
      <c r="D32" s="83">
        <v>3.5133746886428203</v>
      </c>
    </row>
    <row r="33" spans="1:4" ht="15">
      <c r="A33" s="91" t="s">
        <v>113</v>
      </c>
      <c r="B33" s="70">
        <v>3.654454326372004</v>
      </c>
      <c r="C33" s="96" t="s">
        <v>216</v>
      </c>
      <c r="D33" s="83">
        <v>3.3740052900534199</v>
      </c>
    </row>
    <row r="34" spans="1:4" ht="15">
      <c r="A34" s="91" t="s">
        <v>168</v>
      </c>
      <c r="B34" s="70">
        <v>3.614994341817483</v>
      </c>
      <c r="C34" s="96" t="s">
        <v>282</v>
      </c>
      <c r="D34" s="83">
        <v>3.2125620649784445</v>
      </c>
    </row>
    <row r="35" spans="1:4" ht="16" thickBot="1">
      <c r="A35" s="114" t="s">
        <v>176</v>
      </c>
      <c r="B35" s="84">
        <v>3.5792940455626501</v>
      </c>
      <c r="C35" s="102" t="s">
        <v>409</v>
      </c>
      <c r="D35" s="76">
        <v>2.9720948195444099</v>
      </c>
    </row>
    <row r="36" spans="1:4" ht="16" thickBot="1">
      <c r="A36" s="96"/>
      <c r="B36" s="112"/>
      <c r="C36" s="85" t="s">
        <v>451</v>
      </c>
      <c r="D36" s="86">
        <f>AVERAGE(B31:B35,D31:D35)</f>
        <v>3.4848537465094838</v>
      </c>
    </row>
    <row r="37" spans="1:4" ht="15">
      <c r="A37" s="96"/>
      <c r="B37" s="112"/>
      <c r="C37" s="94"/>
      <c r="D37" s="95"/>
    </row>
    <row r="38" spans="1:4" ht="16" thickBot="1">
      <c r="A38" s="430" t="s">
        <v>571</v>
      </c>
      <c r="B38" s="430"/>
      <c r="C38" s="430"/>
      <c r="D38" s="430"/>
    </row>
    <row r="39" spans="1:4">
      <c r="A39" s="77" t="s">
        <v>429</v>
      </c>
      <c r="B39" s="78" t="s">
        <v>430</v>
      </c>
      <c r="C39" s="79" t="s">
        <v>429</v>
      </c>
      <c r="D39" s="80" t="s">
        <v>430</v>
      </c>
    </row>
    <row r="40" spans="1:4" ht="15">
      <c r="A40" s="91" t="s">
        <v>165</v>
      </c>
      <c r="B40" s="70">
        <v>3.6111715177350745</v>
      </c>
      <c r="C40" s="89" t="s">
        <v>116</v>
      </c>
      <c r="D40" s="83">
        <v>3.2876705626625591</v>
      </c>
    </row>
    <row r="41" spans="1:4" ht="15">
      <c r="A41" s="91" t="s">
        <v>156</v>
      </c>
      <c r="B41" s="70">
        <v>3.5500943478626916</v>
      </c>
      <c r="C41" s="89" t="s">
        <v>413</v>
      </c>
      <c r="D41" s="83">
        <v>3.2747007272887387</v>
      </c>
    </row>
    <row r="42" spans="1:4" ht="15">
      <c r="A42" s="91" t="s">
        <v>182</v>
      </c>
      <c r="B42" s="70">
        <v>3.5286532560858559</v>
      </c>
      <c r="C42" s="212" t="s">
        <v>422</v>
      </c>
      <c r="D42" s="83">
        <v>3.2746590523480434</v>
      </c>
    </row>
    <row r="43" spans="1:4" ht="15">
      <c r="A43" s="91" t="s">
        <v>400</v>
      </c>
      <c r="B43" s="70">
        <v>3.4858055991013037</v>
      </c>
      <c r="C43" s="89" t="s">
        <v>247</v>
      </c>
      <c r="D43" s="83">
        <v>3.2739056831467086</v>
      </c>
    </row>
    <row r="44" spans="1:4" ht="15">
      <c r="A44" s="91" t="s">
        <v>403</v>
      </c>
      <c r="B44" s="70">
        <v>3.3703527810484375</v>
      </c>
      <c r="C44" s="89" t="s">
        <v>154</v>
      </c>
      <c r="D44" s="83">
        <v>3.1810049926752564</v>
      </c>
    </row>
    <row r="45" spans="1:4" ht="15">
      <c r="A45" s="91" t="s">
        <v>401</v>
      </c>
      <c r="B45" s="70">
        <v>3.363182056268637</v>
      </c>
      <c r="C45" s="89" t="s">
        <v>170</v>
      </c>
      <c r="D45" s="83">
        <v>3.1751215902914782</v>
      </c>
    </row>
    <row r="46" spans="1:4" ht="15">
      <c r="A46" s="91" t="s">
        <v>201</v>
      </c>
      <c r="B46" s="70">
        <v>3.3477839528209086</v>
      </c>
      <c r="C46" s="89" t="s">
        <v>397</v>
      </c>
      <c r="D46" s="83">
        <v>3.1628000502317781</v>
      </c>
    </row>
    <row r="47" spans="1:4" ht="15">
      <c r="A47" s="91" t="s">
        <v>223</v>
      </c>
      <c r="B47" s="70">
        <v>3.3157332387983631</v>
      </c>
      <c r="C47" s="89" t="s">
        <v>267</v>
      </c>
      <c r="D47" s="83">
        <v>3.10699767447759</v>
      </c>
    </row>
    <row r="48" spans="1:4" ht="16" thickBot="1">
      <c r="A48" s="114" t="s">
        <v>233</v>
      </c>
      <c r="B48" s="84">
        <v>3.3021814574009198</v>
      </c>
      <c r="C48" s="93"/>
      <c r="D48" s="76"/>
    </row>
    <row r="49" spans="1:4" ht="16" thickBot="1">
      <c r="A49" s="65"/>
      <c r="B49" s="64"/>
      <c r="C49" s="85" t="s">
        <v>451</v>
      </c>
      <c r="D49" s="86">
        <f>AVERAGE(B40:B48,D40:D48)</f>
        <v>3.3301069729555497</v>
      </c>
    </row>
    <row r="50" spans="1:4" ht="15">
      <c r="A50" s="65"/>
      <c r="B50" s="64"/>
      <c r="C50" s="94"/>
      <c r="D50" s="95"/>
    </row>
    <row r="51" spans="1:4" ht="16" thickBot="1">
      <c r="A51" s="433" t="s">
        <v>572</v>
      </c>
      <c r="B51" s="433"/>
      <c r="C51" s="433"/>
      <c r="D51" s="433"/>
    </row>
    <row r="52" spans="1:4">
      <c r="A52" s="77" t="s">
        <v>429</v>
      </c>
      <c r="B52" s="78" t="s">
        <v>430</v>
      </c>
      <c r="C52" s="79" t="s">
        <v>429</v>
      </c>
      <c r="D52" s="80" t="s">
        <v>430</v>
      </c>
    </row>
    <row r="53" spans="1:4" ht="15">
      <c r="A53" s="125" t="s">
        <v>393</v>
      </c>
      <c r="B53" s="123">
        <v>3.4591305762864124</v>
      </c>
      <c r="C53" s="121" t="s">
        <v>241</v>
      </c>
      <c r="D53" s="83">
        <v>3.2914215987337698</v>
      </c>
    </row>
    <row r="54" spans="1:4" ht="16" thickBot="1">
      <c r="A54" s="126" t="s">
        <v>232</v>
      </c>
      <c r="B54" s="127">
        <v>3.29738713226876</v>
      </c>
      <c r="C54" s="148" t="s">
        <v>265</v>
      </c>
      <c r="D54" s="76">
        <v>3.25269597782605</v>
      </c>
    </row>
    <row r="55" spans="1:4" ht="16" thickBot="1">
      <c r="A55" s="88"/>
      <c r="B55" s="88"/>
      <c r="C55" s="85" t="s">
        <v>451</v>
      </c>
      <c r="D55" s="86">
        <f>AVERAGE(B53:B54,D53:D54)</f>
        <v>3.3251588212787482</v>
      </c>
    </row>
    <row r="56" spans="1:4" ht="15">
      <c r="A56" s="88"/>
      <c r="B56" s="88"/>
      <c r="C56" s="88"/>
      <c r="D56" s="88"/>
    </row>
    <row r="57" spans="1:4" ht="16" thickBot="1">
      <c r="A57" s="434" t="s">
        <v>584</v>
      </c>
      <c r="B57" s="430"/>
      <c r="C57" s="430"/>
      <c r="D57" s="430"/>
    </row>
    <row r="58" spans="1:4">
      <c r="A58" s="142" t="s">
        <v>429</v>
      </c>
      <c r="B58" s="143" t="s">
        <v>430</v>
      </c>
      <c r="C58" s="144" t="s">
        <v>429</v>
      </c>
      <c r="D58" s="145" t="s">
        <v>430</v>
      </c>
    </row>
    <row r="59" spans="1:4" ht="15">
      <c r="A59" s="134" t="s">
        <v>152</v>
      </c>
      <c r="B59" s="202">
        <v>3.5331230366280639</v>
      </c>
      <c r="C59" s="204" t="s">
        <v>230</v>
      </c>
      <c r="D59" s="146">
        <v>3.3723585467039601</v>
      </c>
    </row>
    <row r="60" spans="1:4" ht="16" thickBot="1">
      <c r="A60" s="139" t="s">
        <v>148</v>
      </c>
      <c r="B60" s="203">
        <v>3.4822827617662702</v>
      </c>
      <c r="C60" s="205" t="s">
        <v>213</v>
      </c>
      <c r="D60" s="141">
        <v>3.3495003243608199</v>
      </c>
    </row>
    <row r="61" spans="1:4" ht="16" thickBot="1">
      <c r="A61" s="109"/>
      <c r="B61" s="112"/>
      <c r="C61" s="85" t="s">
        <v>451</v>
      </c>
      <c r="D61" s="86">
        <f>AVERAGE(B59:B60,D59:D60)</f>
        <v>3.4343161673647784</v>
      </c>
    </row>
    <row r="62" spans="1:4" ht="15">
      <c r="A62" s="109"/>
      <c r="B62" s="112"/>
      <c r="C62" s="94"/>
      <c r="D62" s="95"/>
    </row>
    <row r="63" spans="1:4" ht="16" thickBot="1">
      <c r="A63" s="430" t="s">
        <v>455</v>
      </c>
      <c r="B63" s="430"/>
      <c r="C63" s="430"/>
      <c r="D63" s="430"/>
    </row>
    <row r="64" spans="1:4">
      <c r="A64" s="77" t="s">
        <v>429</v>
      </c>
      <c r="B64" s="78" t="s">
        <v>430</v>
      </c>
      <c r="C64" s="79" t="s">
        <v>429</v>
      </c>
      <c r="D64" s="80" t="s">
        <v>430</v>
      </c>
    </row>
    <row r="65" spans="1:4" ht="15">
      <c r="A65" s="125" t="s">
        <v>185</v>
      </c>
      <c r="B65" s="123">
        <v>3.5127250229234241</v>
      </c>
      <c r="C65" s="121" t="s">
        <v>204</v>
      </c>
      <c r="D65" s="83">
        <v>3.3305446735105098</v>
      </c>
    </row>
    <row r="66" spans="1:4" ht="16" thickBot="1">
      <c r="A66" s="126" t="s">
        <v>405</v>
      </c>
      <c r="B66" s="127">
        <v>3.3409572735411159</v>
      </c>
      <c r="C66" s="148" t="s">
        <v>59</v>
      </c>
      <c r="D66" s="76">
        <v>3.1291464403793698</v>
      </c>
    </row>
    <row r="67" spans="1:4" ht="16" thickBot="1">
      <c r="C67" s="85" t="s">
        <v>451</v>
      </c>
      <c r="D67" s="86">
        <f>AVERAGE(B65:B66,D65:D66)</f>
        <v>3.3283433525886048</v>
      </c>
    </row>
    <row r="68" spans="1:4" ht="15">
      <c r="A68" s="109"/>
      <c r="B68" s="112"/>
      <c r="C68" s="94"/>
      <c r="D68" s="95"/>
    </row>
    <row r="69" spans="1:4" ht="16" thickBot="1">
      <c r="A69" s="430" t="s">
        <v>391</v>
      </c>
      <c r="B69" s="430"/>
      <c r="C69" s="430"/>
      <c r="D69" s="430"/>
    </row>
    <row r="70" spans="1:4">
      <c r="A70" s="77" t="s">
        <v>429</v>
      </c>
      <c r="B70" s="78" t="s">
        <v>430</v>
      </c>
      <c r="C70" s="117" t="s">
        <v>429</v>
      </c>
      <c r="D70" s="106" t="s">
        <v>430</v>
      </c>
    </row>
    <row r="71" spans="1:4" ht="15">
      <c r="A71" s="119" t="s">
        <v>245</v>
      </c>
      <c r="B71" s="116">
        <v>3.4644057106422235</v>
      </c>
      <c r="C71" s="118" t="s">
        <v>427</v>
      </c>
      <c r="D71" s="82">
        <v>3.1997570726314066</v>
      </c>
    </row>
    <row r="72" spans="1:4" ht="15">
      <c r="A72" s="91" t="s">
        <v>417</v>
      </c>
      <c r="B72" s="112">
        <v>3.3836760134045631</v>
      </c>
      <c r="C72" s="89" t="s">
        <v>263</v>
      </c>
      <c r="D72" s="83">
        <v>3.1922817663605483</v>
      </c>
    </row>
    <row r="73" spans="1:4" ht="15">
      <c r="A73" s="92" t="s">
        <v>426</v>
      </c>
      <c r="B73" s="112">
        <v>3.2988695673943109</v>
      </c>
      <c r="C73" s="89" t="s">
        <v>97</v>
      </c>
      <c r="D73" s="83">
        <v>3.1096182495974074</v>
      </c>
    </row>
    <row r="74" spans="1:4" ht="15">
      <c r="A74" s="92" t="s">
        <v>187</v>
      </c>
      <c r="B74" s="112">
        <v>3.2985204475272711</v>
      </c>
      <c r="C74" s="89" t="s">
        <v>312</v>
      </c>
      <c r="D74" s="83">
        <v>3.0817991928836119</v>
      </c>
    </row>
    <row r="75" spans="1:4" ht="15">
      <c r="A75" s="91" t="s">
        <v>199</v>
      </c>
      <c r="B75" s="112">
        <v>3.2552772413182112</v>
      </c>
      <c r="C75" s="89" t="s">
        <v>195</v>
      </c>
      <c r="D75" s="83">
        <v>3.0537775821230593</v>
      </c>
    </row>
    <row r="76" spans="1:4" ht="15">
      <c r="A76" s="91" t="s">
        <v>85</v>
      </c>
      <c r="B76" s="112">
        <v>3.2468212405729728</v>
      </c>
      <c r="C76" s="89" t="s">
        <v>252</v>
      </c>
      <c r="D76" s="83">
        <v>2.9504719249534146</v>
      </c>
    </row>
    <row r="77" spans="1:4" ht="15">
      <c r="A77" s="91" t="s">
        <v>273</v>
      </c>
      <c r="B77" s="112">
        <v>3.2459271851628637</v>
      </c>
      <c r="C77" s="89" t="s">
        <v>320</v>
      </c>
      <c r="D77" s="83">
        <v>2.6848695866075913</v>
      </c>
    </row>
    <row r="78" spans="1:4" ht="16" thickBot="1">
      <c r="A78" s="100" t="s">
        <v>418</v>
      </c>
      <c r="B78" s="84">
        <v>3.2370126885145614</v>
      </c>
      <c r="C78" s="93"/>
      <c r="D78" s="76"/>
    </row>
    <row r="79" spans="1:4" ht="16" thickBot="1">
      <c r="A79" s="96"/>
      <c r="B79" s="112"/>
      <c r="C79" s="85" t="s">
        <v>451</v>
      </c>
      <c r="D79" s="86">
        <f>AVERAGE(B71:B78,D71:D78)</f>
        <v>3.1802056979796016</v>
      </c>
    </row>
    <row r="81" spans="1:4" ht="15" customHeight="1" thickBot="1">
      <c r="A81" s="431" t="s">
        <v>573</v>
      </c>
      <c r="B81" s="431"/>
      <c r="C81" s="431"/>
      <c r="D81" s="431"/>
    </row>
    <row r="82" spans="1:4">
      <c r="A82" s="103" t="s">
        <v>429</v>
      </c>
      <c r="B82" s="104" t="s">
        <v>430</v>
      </c>
      <c r="C82" s="105" t="s">
        <v>429</v>
      </c>
      <c r="D82" s="106" t="s">
        <v>430</v>
      </c>
    </row>
    <row r="83" spans="1:4" ht="15">
      <c r="A83" s="119" t="s">
        <v>395</v>
      </c>
      <c r="B83" s="116">
        <v>3.6879368060166593</v>
      </c>
      <c r="C83" s="115" t="s">
        <v>207</v>
      </c>
      <c r="D83" s="82">
        <v>3.2431208361036141</v>
      </c>
    </row>
    <row r="84" spans="1:4" ht="15">
      <c r="A84" s="91" t="s">
        <v>412</v>
      </c>
      <c r="B84" s="112">
        <v>3.5983059697171367</v>
      </c>
      <c r="C84" s="90" t="s">
        <v>428</v>
      </c>
      <c r="D84" s="83">
        <v>3.1265756241584297</v>
      </c>
    </row>
    <row r="85" spans="1:4" ht="16" thickBot="1">
      <c r="A85" s="114" t="s">
        <v>396</v>
      </c>
      <c r="B85" s="158">
        <v>3.3862846330765088</v>
      </c>
      <c r="C85" s="101"/>
      <c r="D85" s="99"/>
    </row>
    <row r="86" spans="1:4" ht="16" thickBot="1">
      <c r="A86" s="65"/>
      <c r="B86" s="64"/>
      <c r="C86" s="85" t="s">
        <v>451</v>
      </c>
      <c r="D86" s="86">
        <f>AVERAGE(B83:B85,D83:D84)</f>
        <v>3.4084447738144696</v>
      </c>
    </row>
    <row r="88" spans="1:4" ht="15" customHeight="1" thickBot="1">
      <c r="A88" s="438" t="s">
        <v>574</v>
      </c>
      <c r="B88" s="438"/>
      <c r="C88" s="438"/>
      <c r="D88" s="438"/>
    </row>
    <row r="89" spans="1:4">
      <c r="A89" s="159" t="s">
        <v>429</v>
      </c>
      <c r="B89" s="160" t="s">
        <v>430</v>
      </c>
      <c r="C89" s="161" t="s">
        <v>429</v>
      </c>
      <c r="D89" s="162" t="s">
        <v>430</v>
      </c>
    </row>
    <row r="90" spans="1:4" ht="16" thickBot="1">
      <c r="A90" s="163" t="s">
        <v>117</v>
      </c>
      <c r="B90" s="164">
        <v>3.6341775809487169</v>
      </c>
      <c r="C90" s="165"/>
      <c r="D90" s="166"/>
    </row>
    <row r="91" spans="1:4" ht="16" thickBot="1">
      <c r="C91" s="85" t="s">
        <v>451</v>
      </c>
      <c r="D91" s="86">
        <f>B90</f>
        <v>3.6341775809487169</v>
      </c>
    </row>
    <row r="93" spans="1:4" ht="16" thickBot="1">
      <c r="A93" s="431" t="s">
        <v>458</v>
      </c>
      <c r="B93" s="431"/>
      <c r="C93" s="431"/>
      <c r="D93" s="431"/>
    </row>
    <row r="94" spans="1:4">
      <c r="A94" s="77" t="s">
        <v>429</v>
      </c>
      <c r="B94" s="78" t="s">
        <v>430</v>
      </c>
      <c r="C94" s="97" t="s">
        <v>429</v>
      </c>
      <c r="D94" s="80" t="s">
        <v>430</v>
      </c>
    </row>
    <row r="95" spans="1:4" ht="16" thickBot="1">
      <c r="A95" s="167" t="s">
        <v>404</v>
      </c>
      <c r="B95" s="87">
        <v>3.2394380651350358</v>
      </c>
      <c r="C95" s="98"/>
      <c r="D95" s="99"/>
    </row>
    <row r="96" spans="1:4" ht="16" thickBot="1">
      <c r="C96" s="85" t="s">
        <v>451</v>
      </c>
      <c r="D96" s="86">
        <f>AVERAGE(B95,D95)</f>
        <v>3.2394380651350358</v>
      </c>
    </row>
    <row r="97" spans="1:4" ht="15">
      <c r="C97" s="94"/>
      <c r="D97" s="95"/>
    </row>
    <row r="98" spans="1:4" ht="16" thickBot="1">
      <c r="A98" s="431" t="s">
        <v>453</v>
      </c>
      <c r="B98" s="431"/>
      <c r="C98" s="431"/>
      <c r="D98" s="431"/>
    </row>
    <row r="99" spans="1:4">
      <c r="A99" s="103" t="s">
        <v>429</v>
      </c>
      <c r="B99" s="104" t="s">
        <v>430</v>
      </c>
      <c r="C99" s="79" t="s">
        <v>429</v>
      </c>
      <c r="D99" s="80" t="s">
        <v>430</v>
      </c>
    </row>
    <row r="100" spans="1:4" ht="16" thickBot="1">
      <c r="A100" s="168" t="s">
        <v>235</v>
      </c>
      <c r="B100" s="87">
        <v>3.344670014582996</v>
      </c>
      <c r="C100" s="169"/>
      <c r="D100" s="86"/>
    </row>
    <row r="101" spans="1:4" ht="16" thickBot="1">
      <c r="C101" s="85" t="s">
        <v>451</v>
      </c>
      <c r="D101" s="86">
        <f>AVERAGE(B100,D100)</f>
        <v>3.344670014582996</v>
      </c>
    </row>
    <row r="103" spans="1:4" ht="16" thickBot="1">
      <c r="A103" s="437" t="s">
        <v>583</v>
      </c>
      <c r="B103" s="431"/>
      <c r="C103" s="431"/>
      <c r="D103" s="431"/>
    </row>
    <row r="104" spans="1:4">
      <c r="A104" s="77" t="s">
        <v>429</v>
      </c>
      <c r="B104" s="78" t="s">
        <v>430</v>
      </c>
      <c r="C104" s="79" t="s">
        <v>429</v>
      </c>
      <c r="D104" s="80" t="s">
        <v>430</v>
      </c>
    </row>
    <row r="105" spans="1:4" ht="15">
      <c r="A105" s="125" t="s">
        <v>402</v>
      </c>
      <c r="B105" s="152">
        <v>3.7204884143933197</v>
      </c>
      <c r="C105" s="124" t="s">
        <v>191</v>
      </c>
      <c r="D105" s="122">
        <v>3.3976447777918599</v>
      </c>
    </row>
    <row r="106" spans="1:4" ht="15">
      <c r="A106" s="120" t="s">
        <v>407</v>
      </c>
      <c r="B106" s="171">
        <v>3.656193857590023</v>
      </c>
      <c r="C106" s="124" t="s">
        <v>106</v>
      </c>
      <c r="D106" s="122">
        <v>3.2870267367318329</v>
      </c>
    </row>
    <row r="107" spans="1:4" ht="15">
      <c r="A107" s="170" t="s">
        <v>146</v>
      </c>
      <c r="B107" s="171">
        <v>3.4996680634170709</v>
      </c>
      <c r="C107" s="173" t="s">
        <v>419</v>
      </c>
      <c r="D107" s="122">
        <v>3.2832792187713125</v>
      </c>
    </row>
    <row r="108" spans="1:4" ht="16" thickBot="1">
      <c r="A108" s="126" t="s">
        <v>174</v>
      </c>
      <c r="B108" s="174">
        <v>3.4062098075057023</v>
      </c>
      <c r="C108" s="148" t="s">
        <v>411</v>
      </c>
      <c r="D108" s="129">
        <v>2.8557502344728567</v>
      </c>
    </row>
    <row r="109" spans="1:4" ht="16" thickBot="1">
      <c r="A109" s="107"/>
      <c r="B109" s="112"/>
      <c r="C109" s="85" t="s">
        <v>451</v>
      </c>
      <c r="D109" s="86">
        <f>AVERAGE(B105:B108,D105:D108)</f>
        <v>3.3882826388342471</v>
      </c>
    </row>
    <row r="110" spans="1:4" ht="15">
      <c r="A110" s="107"/>
      <c r="B110" s="112"/>
      <c r="C110" s="94"/>
      <c r="D110" s="95"/>
    </row>
    <row r="111" spans="1:4" ht="14" thickBot="1">
      <c r="A111" s="429" t="s">
        <v>575</v>
      </c>
      <c r="B111" s="429"/>
      <c r="C111" s="429"/>
      <c r="D111" s="429"/>
    </row>
    <row r="112" spans="1:4">
      <c r="A112" s="77" t="s">
        <v>429</v>
      </c>
      <c r="B112" s="78" t="s">
        <v>430</v>
      </c>
      <c r="C112" s="105" t="s">
        <v>429</v>
      </c>
      <c r="D112" s="106" t="s">
        <v>430</v>
      </c>
    </row>
    <row r="113" spans="1:4" ht="16" thickBot="1">
      <c r="A113" s="167" t="s">
        <v>119</v>
      </c>
      <c r="B113" s="190">
        <v>3.2823271125003601</v>
      </c>
      <c r="C113" s="198"/>
      <c r="D113" s="191"/>
    </row>
    <row r="114" spans="1:4" ht="16" thickBot="1">
      <c r="A114" s="107"/>
      <c r="B114" s="112"/>
      <c r="C114" s="85" t="s">
        <v>451</v>
      </c>
      <c r="D114" s="86">
        <f>B113</f>
        <v>3.2823271125003601</v>
      </c>
    </row>
    <row r="115" spans="1:4" ht="15">
      <c r="A115" s="107"/>
      <c r="B115" s="112"/>
      <c r="C115" s="94"/>
      <c r="D115" s="95"/>
    </row>
    <row r="116" spans="1:4" ht="16" thickBot="1">
      <c r="A116" s="437" t="s">
        <v>582</v>
      </c>
      <c r="B116" s="431"/>
      <c r="C116" s="431"/>
      <c r="D116" s="431"/>
    </row>
    <row r="117" spans="1:4" ht="14" thickBot="1">
      <c r="A117" s="103" t="s">
        <v>429</v>
      </c>
      <c r="B117" s="104" t="s">
        <v>430</v>
      </c>
      <c r="C117" s="117" t="s">
        <v>429</v>
      </c>
      <c r="D117" s="106" t="s">
        <v>430</v>
      </c>
    </row>
    <row r="118" spans="1:4" ht="15">
      <c r="A118" s="175" t="s">
        <v>125</v>
      </c>
      <c r="B118" s="180">
        <v>3.2234196632737095</v>
      </c>
      <c r="C118" s="178" t="s">
        <v>416</v>
      </c>
      <c r="D118" s="176">
        <v>3.0793312599249463</v>
      </c>
    </row>
    <row r="119" spans="1:4" ht="16" thickBot="1">
      <c r="A119" s="139" t="s">
        <v>88</v>
      </c>
      <c r="B119" s="140">
        <v>3.1633918533964018</v>
      </c>
      <c r="C119" s="179"/>
      <c r="D119" s="177"/>
    </row>
    <row r="120" spans="1:4" ht="16" thickBot="1">
      <c r="A120" s="107"/>
      <c r="B120" s="112"/>
      <c r="C120" s="85" t="s">
        <v>451</v>
      </c>
      <c r="D120" s="86">
        <f>AVERAGE(B118:B119,D118:D119)</f>
        <v>3.1553809255316856</v>
      </c>
    </row>
    <row r="121" spans="1:4" ht="15">
      <c r="A121" s="107"/>
      <c r="B121" s="112"/>
      <c r="C121" s="94"/>
      <c r="D121" s="95"/>
    </row>
    <row r="122" spans="1:4" ht="16" thickBot="1">
      <c r="A122" s="431" t="s">
        <v>392</v>
      </c>
      <c r="B122" s="431"/>
      <c r="C122" s="431"/>
      <c r="D122" s="431"/>
    </row>
    <row r="123" spans="1:4">
      <c r="A123" s="77" t="s">
        <v>429</v>
      </c>
      <c r="B123" s="78" t="s">
        <v>430</v>
      </c>
      <c r="C123" s="97" t="s">
        <v>429</v>
      </c>
      <c r="D123" s="80" t="s">
        <v>430</v>
      </c>
    </row>
    <row r="124" spans="1:4" ht="15">
      <c r="A124" s="91" t="s">
        <v>394</v>
      </c>
      <c r="B124" s="70">
        <v>3.6602116753199718</v>
      </c>
      <c r="C124" s="96" t="s">
        <v>250</v>
      </c>
      <c r="D124" s="83">
        <v>3.2812953439895161</v>
      </c>
    </row>
    <row r="125" spans="1:4" ht="15">
      <c r="A125" s="91" t="s">
        <v>145</v>
      </c>
      <c r="B125" s="70">
        <v>3.3747973413998138</v>
      </c>
      <c r="C125" s="96" t="s">
        <v>406</v>
      </c>
      <c r="D125" s="83">
        <v>3.2285469683800216</v>
      </c>
    </row>
    <row r="126" spans="1:4" ht="16" thickBot="1">
      <c r="A126" s="114" t="s">
        <v>239</v>
      </c>
      <c r="B126" s="84">
        <v>3.311153485407786</v>
      </c>
      <c r="C126" s="98"/>
      <c r="D126" s="99"/>
    </row>
    <row r="127" spans="1:4" ht="16" thickBot="1">
      <c r="C127" s="85" t="s">
        <v>451</v>
      </c>
      <c r="D127" s="86">
        <f>AVERAGE(B124:B126,D124:D126)</f>
        <v>3.3712009628994215</v>
      </c>
    </row>
    <row r="128" spans="1:4" ht="15">
      <c r="C128" s="94"/>
      <c r="D128" s="95"/>
    </row>
    <row r="129" spans="1:4" ht="16" thickBot="1">
      <c r="A129" s="436" t="s">
        <v>460</v>
      </c>
      <c r="B129" s="436"/>
      <c r="C129" s="436"/>
      <c r="D129" s="436"/>
    </row>
    <row r="130" spans="1:4">
      <c r="A130" s="77" t="s">
        <v>429</v>
      </c>
      <c r="B130" s="78" t="s">
        <v>430</v>
      </c>
      <c r="C130" s="79" t="s">
        <v>429</v>
      </c>
      <c r="D130" s="80" t="s">
        <v>430</v>
      </c>
    </row>
    <row r="131" spans="1:4" ht="16" thickBot="1">
      <c r="A131" s="100" t="s">
        <v>58</v>
      </c>
      <c r="B131" s="84">
        <v>3.7571150290080881</v>
      </c>
      <c r="C131" s="182"/>
      <c r="D131" s="76"/>
    </row>
    <row r="132" spans="1:4" ht="16" thickBot="1">
      <c r="A132" s="63"/>
      <c r="C132" s="85" t="s">
        <v>451</v>
      </c>
      <c r="D132" s="86">
        <f>B131</f>
        <v>3.7571150290080881</v>
      </c>
    </row>
    <row r="134" spans="1:4" ht="16" thickBot="1">
      <c r="A134" s="436" t="s">
        <v>459</v>
      </c>
      <c r="B134" s="436"/>
      <c r="C134" s="436"/>
      <c r="D134" s="436"/>
    </row>
    <row r="135" spans="1:4">
      <c r="A135" s="77" t="s">
        <v>429</v>
      </c>
      <c r="B135" s="78" t="s">
        <v>430</v>
      </c>
      <c r="C135" s="79" t="s">
        <v>429</v>
      </c>
      <c r="D135" s="80" t="s">
        <v>430</v>
      </c>
    </row>
    <row r="136" spans="1:4" ht="16" thickBot="1">
      <c r="A136" s="181" t="s">
        <v>311</v>
      </c>
      <c r="B136" s="84">
        <v>3.0065392578541097</v>
      </c>
      <c r="C136" s="101"/>
      <c r="D136" s="99"/>
    </row>
    <row r="137" spans="1:4" ht="16" thickBot="1">
      <c r="A137" s="63"/>
      <c r="C137" s="85" t="s">
        <v>451</v>
      </c>
      <c r="D137" s="86">
        <f>B136</f>
        <v>3.0065392578541097</v>
      </c>
    </row>
    <row r="139" spans="1:4" ht="16" thickBot="1">
      <c r="A139" s="436" t="s">
        <v>423</v>
      </c>
      <c r="B139" s="436"/>
      <c r="C139" s="436"/>
      <c r="D139" s="436"/>
    </row>
    <row r="140" spans="1:4">
      <c r="A140" s="77" t="s">
        <v>429</v>
      </c>
      <c r="B140" s="78" t="s">
        <v>430</v>
      </c>
      <c r="C140" s="79" t="s">
        <v>429</v>
      </c>
      <c r="D140" s="80" t="s">
        <v>430</v>
      </c>
    </row>
    <row r="141" spans="1:4" ht="16" thickBot="1">
      <c r="A141" s="100" t="s">
        <v>424</v>
      </c>
      <c r="B141" s="87">
        <v>2.9215498361455055</v>
      </c>
      <c r="C141" s="188"/>
      <c r="D141" s="76"/>
    </row>
    <row r="142" spans="1:4" ht="16" thickBot="1">
      <c r="A142" s="63"/>
      <c r="C142" s="85" t="s">
        <v>451</v>
      </c>
      <c r="D142" s="86">
        <f>B141</f>
        <v>2.9215498361455055</v>
      </c>
    </row>
    <row r="143" spans="1:4" ht="15">
      <c r="A143" s="63"/>
      <c r="C143" s="94"/>
      <c r="D143" s="95"/>
    </row>
    <row r="144" spans="1:4" ht="16" thickBot="1">
      <c r="A144" s="432" t="s">
        <v>576</v>
      </c>
      <c r="B144" s="433"/>
      <c r="C144" s="433"/>
      <c r="D144" s="433"/>
    </row>
    <row r="145" spans="1:4" ht="13" customHeight="1">
      <c r="A145" s="103" t="s">
        <v>429</v>
      </c>
      <c r="B145" s="104" t="s">
        <v>430</v>
      </c>
      <c r="C145" s="79" t="s">
        <v>429</v>
      </c>
      <c r="D145" s="80" t="s">
        <v>430</v>
      </c>
    </row>
    <row r="146" spans="1:4" ht="16" thickBot="1">
      <c r="A146" s="168" t="s">
        <v>98</v>
      </c>
      <c r="B146" s="87">
        <v>3.7608809074616891</v>
      </c>
      <c r="C146" s="102"/>
      <c r="D146" s="76"/>
    </row>
    <row r="147" spans="1:4" ht="16" thickBot="1">
      <c r="A147" s="67"/>
      <c r="B147" s="68"/>
      <c r="C147" s="85" t="s">
        <v>451</v>
      </c>
      <c r="D147" s="86">
        <f>B146</f>
        <v>3.7608809074616891</v>
      </c>
    </row>
    <row r="148" spans="1:4" ht="15">
      <c r="A148" s="65"/>
      <c r="B148" s="64"/>
    </row>
    <row r="149" spans="1:4" ht="16" thickBot="1">
      <c r="A149" s="432" t="s">
        <v>577</v>
      </c>
      <c r="B149" s="433"/>
      <c r="C149" s="433"/>
      <c r="D149" s="433"/>
    </row>
    <row r="150" spans="1:4" ht="13" customHeight="1">
      <c r="A150" s="103" t="s">
        <v>429</v>
      </c>
      <c r="B150" s="104" t="s">
        <v>430</v>
      </c>
      <c r="C150" s="79" t="s">
        <v>429</v>
      </c>
      <c r="D150" s="80" t="s">
        <v>430</v>
      </c>
    </row>
    <row r="151" spans="1:4" ht="16" thickBot="1">
      <c r="A151" s="168" t="s">
        <v>206</v>
      </c>
      <c r="B151" s="87">
        <v>3.26</v>
      </c>
      <c r="C151" s="102"/>
      <c r="D151" s="76"/>
    </row>
    <row r="152" spans="1:4" ht="16" thickBot="1">
      <c r="A152" s="67"/>
      <c r="B152" s="68"/>
      <c r="C152" s="85" t="s">
        <v>451</v>
      </c>
      <c r="D152" s="86">
        <f>AVERAGE(B151,D151)</f>
        <v>3.26</v>
      </c>
    </row>
    <row r="153" spans="1:4" ht="15">
      <c r="A153" s="65"/>
      <c r="B153" s="64"/>
    </row>
    <row r="154" spans="1:4" ht="16" thickBot="1">
      <c r="A154" s="432" t="s">
        <v>578</v>
      </c>
      <c r="B154" s="433"/>
      <c r="C154" s="433"/>
      <c r="D154" s="433"/>
    </row>
    <row r="155" spans="1:4">
      <c r="A155" s="77" t="s">
        <v>429</v>
      </c>
      <c r="B155" s="78" t="s">
        <v>430</v>
      </c>
      <c r="C155" s="79" t="s">
        <v>429</v>
      </c>
      <c r="D155" s="80" t="s">
        <v>430</v>
      </c>
    </row>
    <row r="156" spans="1:4" ht="16" thickBot="1">
      <c r="A156" s="139" t="s">
        <v>101</v>
      </c>
      <c r="B156" s="84">
        <v>3.677852608323779</v>
      </c>
      <c r="C156" s="108"/>
      <c r="D156" s="76"/>
    </row>
    <row r="157" spans="1:4" ht="16" thickBot="1">
      <c r="C157" s="185" t="s">
        <v>451</v>
      </c>
      <c r="D157" s="186">
        <f>B156</f>
        <v>3.677852608323779</v>
      </c>
    </row>
    <row r="158" spans="1:4" ht="15">
      <c r="A158" s="65"/>
      <c r="B158" s="64"/>
    </row>
    <row r="159" spans="1:4" ht="16" thickBot="1">
      <c r="A159" s="435" t="s">
        <v>461</v>
      </c>
      <c r="B159" s="435"/>
      <c r="C159" s="435"/>
      <c r="D159" s="435"/>
    </row>
    <row r="160" spans="1:4">
      <c r="A160" s="103" t="s">
        <v>429</v>
      </c>
      <c r="B160" s="104" t="s">
        <v>430</v>
      </c>
      <c r="C160" s="79" t="s">
        <v>429</v>
      </c>
      <c r="D160" s="80" t="s">
        <v>430</v>
      </c>
    </row>
    <row r="161" spans="1:4" ht="16" thickBot="1">
      <c r="A161" s="199" t="s">
        <v>181</v>
      </c>
      <c r="B161" s="183">
        <v>3.34</v>
      </c>
      <c r="C161" s="192"/>
      <c r="D161" s="184"/>
    </row>
    <row r="162" spans="1:4" ht="16" thickBot="1">
      <c r="A162" s="67"/>
      <c r="B162" s="68"/>
      <c r="C162" s="185" t="s">
        <v>451</v>
      </c>
      <c r="D162" s="186">
        <f>AVERAGE(B161,D161)</f>
        <v>3.34</v>
      </c>
    </row>
    <row r="163" spans="1:4" ht="15">
      <c r="A163" s="67"/>
      <c r="B163" s="68"/>
      <c r="C163" s="94"/>
      <c r="D163" s="95"/>
    </row>
    <row r="164" spans="1:4" ht="16" thickBot="1">
      <c r="A164" s="435" t="s">
        <v>462</v>
      </c>
      <c r="B164" s="435"/>
      <c r="C164" s="435"/>
      <c r="D164" s="435"/>
    </row>
    <row r="165" spans="1:4">
      <c r="A165" s="77" t="s">
        <v>429</v>
      </c>
      <c r="B165" s="78" t="s">
        <v>430</v>
      </c>
      <c r="C165" s="105" t="s">
        <v>429</v>
      </c>
      <c r="D165" s="106" t="s">
        <v>430</v>
      </c>
    </row>
    <row r="166" spans="1:4" ht="16" thickBot="1">
      <c r="A166" s="153" t="s">
        <v>141</v>
      </c>
      <c r="B166" s="154">
        <v>3.68</v>
      </c>
      <c r="C166" s="155" t="s">
        <v>122</v>
      </c>
      <c r="D166" s="149">
        <v>3.3773671106555998</v>
      </c>
    </row>
    <row r="167" spans="1:4" ht="16" thickBot="1">
      <c r="A167" s="65"/>
      <c r="B167" s="64"/>
      <c r="C167" s="85" t="s">
        <v>451</v>
      </c>
      <c r="D167" s="86">
        <f>AVERAGE(B166,D166)</f>
        <v>3.5286835553277998</v>
      </c>
    </row>
    <row r="169" spans="1:4" ht="16" thickBot="1">
      <c r="A169" s="433" t="s">
        <v>369</v>
      </c>
      <c r="B169" s="433"/>
      <c r="C169" s="433"/>
      <c r="D169" s="433"/>
    </row>
    <row r="170" spans="1:4">
      <c r="A170" s="77" t="s">
        <v>429</v>
      </c>
      <c r="B170" s="78" t="s">
        <v>430</v>
      </c>
      <c r="C170" s="79" t="s">
        <v>429</v>
      </c>
      <c r="D170" s="80" t="s">
        <v>430</v>
      </c>
    </row>
    <row r="171" spans="1:4" ht="15">
      <c r="A171" s="81" t="s">
        <v>258</v>
      </c>
      <c r="B171" s="70">
        <v>3.1729608767245501</v>
      </c>
      <c r="C171" s="71" t="s">
        <v>296</v>
      </c>
      <c r="D171" s="82">
        <v>3.0806160893692875</v>
      </c>
    </row>
    <row r="172" spans="1:4" ht="15">
      <c r="A172" s="81" t="s">
        <v>76</v>
      </c>
      <c r="B172" s="70">
        <v>3.1053732700747463</v>
      </c>
      <c r="C172" s="73" t="s">
        <v>308</v>
      </c>
      <c r="D172" s="83">
        <v>2.8890376750871267</v>
      </c>
    </row>
    <row r="173" spans="1:4" ht="16" thickBot="1">
      <c r="A173" s="75" t="s">
        <v>226</v>
      </c>
      <c r="B173" s="84">
        <v>3.0939343444949667</v>
      </c>
      <c r="C173" s="201"/>
      <c r="D173" s="76"/>
    </row>
    <row r="174" spans="1:4" ht="16" thickBot="1">
      <c r="B174" s="74"/>
      <c r="C174" s="85" t="s">
        <v>451</v>
      </c>
      <c r="D174" s="86">
        <f>AVERAGE(B171:B173,D171:D173)</f>
        <v>3.0683844511501355</v>
      </c>
    </row>
    <row r="176" spans="1:4" ht="16" thickBot="1">
      <c r="A176" s="432" t="s">
        <v>579</v>
      </c>
      <c r="B176" s="433"/>
      <c r="C176" s="433"/>
      <c r="D176" s="433"/>
    </row>
    <row r="177" spans="1:4">
      <c r="A177" s="77" t="s">
        <v>429</v>
      </c>
      <c r="B177" s="78" t="s">
        <v>430</v>
      </c>
      <c r="C177" s="79" t="s">
        <v>429</v>
      </c>
      <c r="D177" s="80" t="s">
        <v>430</v>
      </c>
    </row>
    <row r="178" spans="1:4" ht="16" thickBot="1">
      <c r="A178" s="150" t="s">
        <v>193</v>
      </c>
      <c r="B178" s="87">
        <v>3.4791181654238654</v>
      </c>
      <c r="C178" s="151" t="s">
        <v>173</v>
      </c>
      <c r="D178" s="149">
        <v>3.289532802290835</v>
      </c>
    </row>
    <row r="179" spans="1:4" ht="16" thickBot="1">
      <c r="C179" s="85" t="s">
        <v>451</v>
      </c>
      <c r="D179" s="86">
        <f>AVERAGE(B178,D178)</f>
        <v>3.3843254838573502</v>
      </c>
    </row>
    <row r="181" spans="1:4" ht="16" thickBot="1">
      <c r="A181" s="432" t="s">
        <v>580</v>
      </c>
      <c r="B181" s="433"/>
      <c r="C181" s="433"/>
      <c r="D181" s="433"/>
    </row>
    <row r="182" spans="1:4">
      <c r="A182" s="77" t="s">
        <v>429</v>
      </c>
      <c r="B182" s="78" t="s">
        <v>430</v>
      </c>
      <c r="C182" s="79" t="s">
        <v>429</v>
      </c>
      <c r="D182" s="80" t="s">
        <v>430</v>
      </c>
    </row>
    <row r="183" spans="1:4" ht="16" thickBot="1">
      <c r="A183" s="156" t="s">
        <v>425</v>
      </c>
      <c r="B183" s="87">
        <v>3.0736983542400376</v>
      </c>
      <c r="C183" s="187"/>
      <c r="D183" s="149"/>
    </row>
    <row r="184" spans="1:4" ht="16" thickBot="1">
      <c r="C184" s="85" t="s">
        <v>451</v>
      </c>
      <c r="D184" s="86">
        <f>B183</f>
        <v>3.0736983542400376</v>
      </c>
    </row>
    <row r="185" spans="1:4" ht="15">
      <c r="C185" s="94"/>
      <c r="D185" s="95"/>
    </row>
    <row r="186" spans="1:4" ht="16" thickBot="1">
      <c r="A186" s="433" t="s">
        <v>456</v>
      </c>
      <c r="B186" s="433"/>
      <c r="C186" s="433"/>
      <c r="D186" s="433"/>
    </row>
    <row r="187" spans="1:4" ht="14" thickBot="1">
      <c r="A187" s="103" t="s">
        <v>429</v>
      </c>
      <c r="B187" s="104" t="s">
        <v>430</v>
      </c>
      <c r="C187" s="117" t="s">
        <v>429</v>
      </c>
      <c r="D187" s="106" t="s">
        <v>430</v>
      </c>
    </row>
    <row r="188" spans="1:4" ht="15">
      <c r="A188" s="175" t="s">
        <v>94</v>
      </c>
      <c r="B188" s="180">
        <v>3.3017322976088188</v>
      </c>
      <c r="C188" s="178" t="s">
        <v>271</v>
      </c>
      <c r="D188" s="176">
        <v>3.0763985110777798</v>
      </c>
    </row>
    <row r="189" spans="1:4" ht="16" thickBot="1">
      <c r="A189" s="139" t="s">
        <v>132</v>
      </c>
      <c r="B189" s="140">
        <v>3.20643562715345</v>
      </c>
      <c r="C189" s="200" t="s">
        <v>161</v>
      </c>
      <c r="D189" s="141">
        <v>2.75313027089482</v>
      </c>
    </row>
    <row r="190" spans="1:4" ht="16" thickBot="1">
      <c r="C190" s="85" t="s">
        <v>451</v>
      </c>
      <c r="D190" s="86">
        <f>AVERAGE(B188:B189,D188:D189)</f>
        <v>3.0844241766837173</v>
      </c>
    </row>
    <row r="192" spans="1:4" ht="16" thickBot="1">
      <c r="A192" s="434" t="s">
        <v>581</v>
      </c>
      <c r="B192" s="430"/>
      <c r="C192" s="430"/>
      <c r="D192" s="64"/>
    </row>
    <row r="193" spans="1:4">
      <c r="A193" s="77" t="s">
        <v>429</v>
      </c>
      <c r="B193" s="78" t="s">
        <v>430</v>
      </c>
      <c r="C193" s="79" t="s">
        <v>429</v>
      </c>
      <c r="D193" s="80" t="s">
        <v>430</v>
      </c>
    </row>
    <row r="194" spans="1:4" ht="16" thickBot="1">
      <c r="A194" s="157" t="s">
        <v>415</v>
      </c>
      <c r="B194" s="87">
        <v>3.7892682835782323</v>
      </c>
      <c r="C194" s="155"/>
      <c r="D194" s="149"/>
    </row>
    <row r="195" spans="1:4" ht="16" thickBot="1">
      <c r="A195" s="65"/>
      <c r="B195" s="64"/>
      <c r="C195" s="85" t="s">
        <v>451</v>
      </c>
      <c r="D195" s="86">
        <f>B194</f>
        <v>3.7892682835782323</v>
      </c>
    </row>
    <row r="197" spans="1:4" ht="16" thickBot="1">
      <c r="A197" s="430" t="s">
        <v>457</v>
      </c>
      <c r="B197" s="430"/>
      <c r="C197" s="430"/>
      <c r="D197" s="64"/>
    </row>
    <row r="198" spans="1:4">
      <c r="A198" s="77" t="s">
        <v>429</v>
      </c>
      <c r="B198" s="104" t="s">
        <v>430</v>
      </c>
      <c r="C198" s="117" t="s">
        <v>429</v>
      </c>
      <c r="D198" s="80" t="s">
        <v>430</v>
      </c>
    </row>
    <row r="199" spans="1:4" ht="16" thickBot="1">
      <c r="A199" s="167" t="s">
        <v>82</v>
      </c>
      <c r="B199" s="172">
        <v>3.1912845794363855</v>
      </c>
      <c r="C199" s="155"/>
      <c r="D199" s="149"/>
    </row>
    <row r="200" spans="1:4" ht="16" thickBot="1">
      <c r="A200" s="65"/>
      <c r="B200" s="64"/>
      <c r="C200" s="85" t="s">
        <v>451</v>
      </c>
      <c r="D200" s="86">
        <f>B199</f>
        <v>3.1912845794363855</v>
      </c>
    </row>
  </sheetData>
  <sortState ref="A2:C126">
    <sortCondition descending="1" ref="B2:B126"/>
  </sortState>
  <mergeCells count="32">
    <mergeCell ref="A1:D1"/>
    <mergeCell ref="A129:D129"/>
    <mergeCell ref="A122:D122"/>
    <mergeCell ref="A18:D18"/>
    <mergeCell ref="A29:D29"/>
    <mergeCell ref="A10:D10"/>
    <mergeCell ref="A24:D24"/>
    <mergeCell ref="A69:D69"/>
    <mergeCell ref="A51:D51"/>
    <mergeCell ref="A57:D57"/>
    <mergeCell ref="A63:D63"/>
    <mergeCell ref="A103:D103"/>
    <mergeCell ref="A38:D38"/>
    <mergeCell ref="A88:D88"/>
    <mergeCell ref="A93:D93"/>
    <mergeCell ref="A98:D98"/>
    <mergeCell ref="A111:D111"/>
    <mergeCell ref="A197:C197"/>
    <mergeCell ref="A81:D81"/>
    <mergeCell ref="A144:D144"/>
    <mergeCell ref="A192:C192"/>
    <mergeCell ref="A159:D159"/>
    <mergeCell ref="A154:D154"/>
    <mergeCell ref="A164:D164"/>
    <mergeCell ref="A176:D176"/>
    <mergeCell ref="A186:D186"/>
    <mergeCell ref="A181:D181"/>
    <mergeCell ref="A169:D169"/>
    <mergeCell ref="A139:D139"/>
    <mergeCell ref="A149:D149"/>
    <mergeCell ref="A116:D116"/>
    <mergeCell ref="A134:D13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5" defaultRowHeight="14" x14ac:dyDescent="0"/>
  <cols>
    <col min="1" max="1" width="25" style="2" customWidth="1"/>
    <col min="2" max="12" width="4.33203125" style="1" customWidth="1"/>
    <col min="13" max="15" width="6.1640625" style="1" customWidth="1"/>
    <col min="16" max="39" width="4.33203125" style="1" customWidth="1"/>
    <col min="40" max="40" width="27.1640625" style="1" customWidth="1"/>
    <col min="41" max="16384" width="11.5" style="1"/>
  </cols>
  <sheetData>
    <row r="1" spans="1:42" s="11" customFormat="1" ht="99" customHeight="1">
      <c r="A1" s="340" t="s">
        <v>924</v>
      </c>
      <c r="B1" s="341" t="s">
        <v>920</v>
      </c>
      <c r="C1" s="342" t="s">
        <v>921</v>
      </c>
      <c r="D1" s="341" t="s">
        <v>919</v>
      </c>
      <c r="E1" s="341" t="s">
        <v>918</v>
      </c>
      <c r="F1" s="341" t="s">
        <v>917</v>
      </c>
      <c r="G1" s="341" t="s">
        <v>916</v>
      </c>
      <c r="H1" s="341" t="s">
        <v>915</v>
      </c>
      <c r="I1" s="341" t="s">
        <v>914</v>
      </c>
      <c r="J1" s="341" t="s">
        <v>913</v>
      </c>
      <c r="K1" s="341" t="s">
        <v>912</v>
      </c>
      <c r="L1" s="341" t="s">
        <v>910</v>
      </c>
      <c r="M1" s="342" t="s">
        <v>911</v>
      </c>
      <c r="N1" s="342" t="s">
        <v>909</v>
      </c>
      <c r="O1" s="342" t="s">
        <v>922</v>
      </c>
      <c r="P1" s="341" t="s">
        <v>877</v>
      </c>
      <c r="Q1" s="343" t="s">
        <v>908</v>
      </c>
      <c r="R1" s="343" t="s">
        <v>907</v>
      </c>
      <c r="S1" s="344" t="s">
        <v>906</v>
      </c>
      <c r="T1" s="341" t="s">
        <v>905</v>
      </c>
      <c r="U1" s="341" t="s">
        <v>904</v>
      </c>
      <c r="V1" s="341" t="s">
        <v>903</v>
      </c>
      <c r="W1" s="341" t="s">
        <v>897</v>
      </c>
      <c r="X1" s="341" t="s">
        <v>923</v>
      </c>
      <c r="Y1" s="343" t="s">
        <v>896</v>
      </c>
      <c r="Z1" s="341" t="s">
        <v>902</v>
      </c>
      <c r="AA1" s="341" t="s">
        <v>895</v>
      </c>
      <c r="AB1" s="341" t="s">
        <v>894</v>
      </c>
      <c r="AC1" s="341" t="s">
        <v>893</v>
      </c>
      <c r="AD1" s="343" t="s">
        <v>892</v>
      </c>
      <c r="AE1" s="341" t="s">
        <v>875</v>
      </c>
      <c r="AF1" s="343" t="s">
        <v>898</v>
      </c>
      <c r="AG1" s="341" t="s">
        <v>891</v>
      </c>
      <c r="AH1" s="343" t="s">
        <v>890</v>
      </c>
      <c r="AI1" s="341" t="s">
        <v>899</v>
      </c>
      <c r="AJ1" s="341" t="s">
        <v>878</v>
      </c>
      <c r="AK1" s="342" t="s">
        <v>900</v>
      </c>
      <c r="AL1" s="342" t="s">
        <v>901</v>
      </c>
      <c r="AM1" s="345" t="s">
        <v>56</v>
      </c>
      <c r="AN1" s="8" t="s">
        <v>389</v>
      </c>
    </row>
    <row r="2" spans="1:42" s="11" customFormat="1">
      <c r="A2" s="346" t="s">
        <v>450</v>
      </c>
      <c r="B2" s="337">
        <v>6.7273117200894301</v>
      </c>
      <c r="C2" s="337">
        <v>6.3707185614643871</v>
      </c>
      <c r="D2" s="337">
        <v>6.0805961857759003</v>
      </c>
      <c r="E2" s="337">
        <v>6.0253034572396427</v>
      </c>
      <c r="F2" s="337">
        <v>5.9013137273782883</v>
      </c>
      <c r="G2" s="337">
        <v>5.882892139190024</v>
      </c>
      <c r="H2" s="337">
        <v>5.8094985467353508</v>
      </c>
      <c r="I2" s="337">
        <v>5.6820909939395383</v>
      </c>
      <c r="J2" s="337">
        <v>5.6484130452700914</v>
      </c>
      <c r="K2" s="337">
        <v>5.5214169626193641</v>
      </c>
      <c r="L2" s="337">
        <v>4.9576839285485246</v>
      </c>
      <c r="M2" s="337">
        <v>4.2299966429880751</v>
      </c>
      <c r="N2" s="337">
        <v>4.7860123203285427</v>
      </c>
      <c r="O2" s="337">
        <v>4.4386435986159158</v>
      </c>
      <c r="P2" s="337">
        <v>3.6421845340281478</v>
      </c>
      <c r="Q2" s="337">
        <v>3.3988970847955939</v>
      </c>
      <c r="R2" s="337">
        <v>3.3343311833346765</v>
      </c>
      <c r="S2" s="337">
        <v>3.0073133981489359</v>
      </c>
      <c r="T2" s="337">
        <v>2.444511606428299</v>
      </c>
      <c r="U2" s="337">
        <v>2.3053538461538463</v>
      </c>
      <c r="V2" s="337">
        <v>2.1736475737099274</v>
      </c>
      <c r="W2" s="337">
        <v>2.1426953923721559</v>
      </c>
      <c r="X2" s="337">
        <v>2.0754759725400458</v>
      </c>
      <c r="Y2" s="337">
        <v>2.0647405497534135</v>
      </c>
      <c r="Z2" s="337">
        <v>1.9201182106610868</v>
      </c>
      <c r="AA2" s="337">
        <v>1.9130567858441387</v>
      </c>
      <c r="AB2" s="337">
        <v>1.875934771015793</v>
      </c>
      <c r="AC2" s="337">
        <v>1.8078581805295668</v>
      </c>
      <c r="AD2" s="337">
        <v>1.7424759491904265</v>
      </c>
      <c r="AE2" s="337">
        <v>1.558044956772334</v>
      </c>
      <c r="AF2" s="337">
        <v>1.4853467808207146</v>
      </c>
      <c r="AG2" s="337">
        <v>1.4633056763235417</v>
      </c>
      <c r="AH2" s="337">
        <v>1.4468690958715333</v>
      </c>
      <c r="AI2" s="337">
        <v>1.4319999999999999</v>
      </c>
      <c r="AJ2" s="337">
        <v>1.2465928667831649</v>
      </c>
      <c r="AK2" s="337">
        <v>1.1905371731485981</v>
      </c>
      <c r="AL2" s="337">
        <v>1.1386349151180288</v>
      </c>
      <c r="AM2" s="347"/>
      <c r="AN2" s="7"/>
    </row>
    <row r="3" spans="1:42" s="11" customFormat="1" ht="14" customHeight="1">
      <c r="A3" s="348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7"/>
      <c r="AN3" s="7"/>
    </row>
    <row r="4" spans="1:42" ht="14" customHeight="1">
      <c r="A4" s="350" t="s">
        <v>76</v>
      </c>
      <c r="B4" s="337">
        <v>4.5035934291581112</v>
      </c>
      <c r="C4" s="337">
        <v>1.73884413276162</v>
      </c>
      <c r="D4" s="337">
        <v>2.3996539792387539</v>
      </c>
      <c r="E4" s="337">
        <v>6.2939477187119426</v>
      </c>
      <c r="F4" s="337">
        <v>6.8826503956819316</v>
      </c>
      <c r="G4" s="337">
        <v>1.1809619843615775</v>
      </c>
      <c r="H4" s="337">
        <v>1.0734811604477466</v>
      </c>
      <c r="I4" s="337">
        <v>1.0622041809875673</v>
      </c>
      <c r="J4" s="337">
        <v>1.1412103746397695</v>
      </c>
      <c r="K4" s="337">
        <v>1.010016587513999</v>
      </c>
      <c r="L4" s="337">
        <v>1</v>
      </c>
      <c r="M4" s="337">
        <v>1.4959276018099548</v>
      </c>
      <c r="N4" s="337">
        <v>3.6076071715402867</v>
      </c>
      <c r="O4" s="337">
        <v>1.6873512040818013</v>
      </c>
      <c r="P4" s="337">
        <v>1.7617033609748487</v>
      </c>
      <c r="Q4" s="337">
        <v>2.7118239427213418</v>
      </c>
      <c r="R4" s="337">
        <v>3.4282130059666018</v>
      </c>
      <c r="S4" s="337">
        <v>1.9101151398147804</v>
      </c>
      <c r="T4" s="337">
        <v>2.960977383625611</v>
      </c>
      <c r="U4" s="337">
        <v>1.0944122953726689</v>
      </c>
      <c r="V4" s="337">
        <v>7</v>
      </c>
      <c r="W4" s="337">
        <v>1.0318526358344975</v>
      </c>
      <c r="X4" s="337">
        <v>1.9545254862365038</v>
      </c>
      <c r="Y4" s="337">
        <v>1.6850180804720423</v>
      </c>
      <c r="Z4" s="337">
        <v>3.4780611854445307</v>
      </c>
      <c r="AA4" s="337">
        <v>6.5989477785732582</v>
      </c>
      <c r="AB4" s="337">
        <v>6.164543212856473</v>
      </c>
      <c r="AC4" s="337">
        <v>6.8484211379733448</v>
      </c>
      <c r="AD4" s="337">
        <v>3.0012878300064392</v>
      </c>
      <c r="AE4" s="337">
        <v>1.4953150286339725</v>
      </c>
      <c r="AF4" s="337">
        <v>4.6445953501769912</v>
      </c>
      <c r="AG4" s="337">
        <v>3.6048844482040563</v>
      </c>
      <c r="AH4" s="337">
        <v>5.1620906930233312</v>
      </c>
      <c r="AI4" s="337">
        <v>4.0654394999665406</v>
      </c>
      <c r="AJ4" s="337">
        <v>5.8267965077233033</v>
      </c>
      <c r="AK4" s="337">
        <v>2.0003588575885596</v>
      </c>
      <c r="AL4" s="337">
        <v>1.3919782106408618</v>
      </c>
      <c r="AM4" s="351">
        <v>3.1053732700747463</v>
      </c>
      <c r="AN4" s="62" t="s">
        <v>369</v>
      </c>
    </row>
    <row r="5" spans="1:42" ht="14" customHeight="1">
      <c r="A5" s="350" t="s">
        <v>226</v>
      </c>
      <c r="B5" s="337">
        <v>5.1750513347022586</v>
      </c>
      <c r="C5" s="337">
        <v>1.3229017156086207</v>
      </c>
      <c r="D5" s="337">
        <v>2.9411764705882351</v>
      </c>
      <c r="E5" s="337">
        <v>5.0873884845223589</v>
      </c>
      <c r="F5" s="337">
        <v>6.7460679949678957</v>
      </c>
      <c r="G5" s="337">
        <v>1.5355969411136206</v>
      </c>
      <c r="H5" s="337">
        <v>1.0238238177943084</v>
      </c>
      <c r="I5" s="337">
        <v>1.0395543084488754</v>
      </c>
      <c r="J5" s="337">
        <v>1.1498559077809798</v>
      </c>
      <c r="K5" s="337">
        <v>1.0158135066396126</v>
      </c>
      <c r="L5" s="337">
        <v>1.0194508009153318</v>
      </c>
      <c r="M5" s="337">
        <v>1.9520361990950226</v>
      </c>
      <c r="N5" s="337">
        <v>5.6118798069545317</v>
      </c>
      <c r="O5" s="337">
        <v>2.0789891945783454</v>
      </c>
      <c r="P5" s="337">
        <v>1.3556476239151063</v>
      </c>
      <c r="Q5" s="337">
        <v>2.1735649858768369</v>
      </c>
      <c r="R5" s="337">
        <v>2.7989456166972082</v>
      </c>
      <c r="S5" s="337">
        <v>2.0092092442918656</v>
      </c>
      <c r="T5" s="337">
        <v>2.9912890035006647</v>
      </c>
      <c r="U5" s="337">
        <v>1.0528607078899614</v>
      </c>
      <c r="V5" s="337">
        <v>1</v>
      </c>
      <c r="W5" s="337">
        <v>1.0145080890470777</v>
      </c>
      <c r="X5" s="337">
        <v>3.2611789402816442</v>
      </c>
      <c r="Y5" s="337">
        <v>1.6368812741726628</v>
      </c>
      <c r="Z5" s="337">
        <v>3.0343463300404396</v>
      </c>
      <c r="AA5" s="337">
        <v>6.4554116248948956</v>
      </c>
      <c r="AB5" s="337">
        <v>4.9064290592711046</v>
      </c>
      <c r="AC5" s="337">
        <v>6.8293964715043884</v>
      </c>
      <c r="AD5" s="337">
        <v>2.9742433998712174</v>
      </c>
      <c r="AE5" s="337">
        <v>1.5686616145111487</v>
      </c>
      <c r="AF5" s="337">
        <v>6.9679158537936257</v>
      </c>
      <c r="AG5" s="337">
        <v>6.0221268658080414</v>
      </c>
      <c r="AH5" s="337">
        <v>5.8798851967118209</v>
      </c>
      <c r="AI5" s="337">
        <v>2.5089680271137769</v>
      </c>
      <c r="AJ5" s="337">
        <v>6.2984337349397599</v>
      </c>
      <c r="AK5" s="337">
        <v>2.2618350269643028</v>
      </c>
      <c r="AL5" s="337">
        <v>1.7742455715061896</v>
      </c>
      <c r="AM5" s="351">
        <v>3.0939343444949667</v>
      </c>
      <c r="AN5" s="62" t="s">
        <v>369</v>
      </c>
    </row>
    <row r="6" spans="1:42" ht="14" customHeight="1">
      <c r="A6" s="350" t="s">
        <v>258</v>
      </c>
      <c r="B6" s="337">
        <v>4.1001026694045173</v>
      </c>
      <c r="C6" s="337">
        <v>1.785158979489335</v>
      </c>
      <c r="D6" s="337">
        <v>3.3840830449826984</v>
      </c>
      <c r="E6" s="337">
        <v>6.2682205669942501</v>
      </c>
      <c r="F6" s="337">
        <v>6.9357460249066101</v>
      </c>
      <c r="G6" s="337">
        <v>2.2026463241131284</v>
      </c>
      <c r="H6" s="337">
        <v>1.0033073303157418</v>
      </c>
      <c r="I6" s="337">
        <v>1.011957913523609</v>
      </c>
      <c r="J6" s="337">
        <v>1.2253602305475504</v>
      </c>
      <c r="K6" s="337">
        <v>1.0022513292212012</v>
      </c>
      <c r="L6" s="337">
        <v>1.1953661327231122</v>
      </c>
      <c r="M6" s="337">
        <v>2.2941176470588234</v>
      </c>
      <c r="N6" s="337">
        <v>6.1151771739545824</v>
      </c>
      <c r="O6" s="337">
        <v>1.3626523979400158</v>
      </c>
      <c r="P6" s="337">
        <v>1</v>
      </c>
      <c r="Q6" s="337">
        <v>3.1230845450777442</v>
      </c>
      <c r="R6" s="337">
        <v>2.6487806254292989</v>
      </c>
      <c r="S6" s="337">
        <v>1.9565661869547519</v>
      </c>
      <c r="T6" s="337">
        <v>4.5577419252319729</v>
      </c>
      <c r="U6" s="337">
        <v>1.0292193289993037</v>
      </c>
      <c r="V6" s="337">
        <v>1</v>
      </c>
      <c r="W6" s="337">
        <v>1.0160871820787536</v>
      </c>
      <c r="X6" s="337">
        <v>3.3215578299466753</v>
      </c>
      <c r="Y6" s="337">
        <v>1.6962280425030583</v>
      </c>
      <c r="Z6" s="337">
        <v>3.9792060948520129</v>
      </c>
      <c r="AA6" s="337">
        <v>6.7590273095153828</v>
      </c>
      <c r="AB6" s="337">
        <v>6.4002287570046548</v>
      </c>
      <c r="AC6" s="337">
        <v>6.8872157426126002</v>
      </c>
      <c r="AD6" s="337">
        <v>1.6142949130714745</v>
      </c>
      <c r="AE6" s="337">
        <v>2.5350589308702589</v>
      </c>
      <c r="AF6" s="337">
        <v>4.6442159324358192</v>
      </c>
      <c r="AG6" s="337">
        <v>4.6538817550870588</v>
      </c>
      <c r="AH6" s="337">
        <v>5.8382818531621465</v>
      </c>
      <c r="AI6" s="337">
        <v>1.3864168892100546</v>
      </c>
      <c r="AJ6" s="337">
        <v>7</v>
      </c>
      <c r="AK6" s="337">
        <v>2.2569448281944</v>
      </c>
      <c r="AL6" s="337">
        <v>2.209366001395614</v>
      </c>
      <c r="AM6" s="351">
        <v>3.1729608767245465</v>
      </c>
      <c r="AN6" s="62" t="s">
        <v>369</v>
      </c>
    </row>
    <row r="7" spans="1:42" ht="14" customHeight="1">
      <c r="A7" s="350" t="s">
        <v>296</v>
      </c>
      <c r="B7" s="337">
        <v>1.9286447638603688</v>
      </c>
      <c r="C7" s="337">
        <v>1.95289940899732</v>
      </c>
      <c r="D7" s="337">
        <v>1.5847750865051895</v>
      </c>
      <c r="E7" s="337">
        <v>5.8680053244215351</v>
      </c>
      <c r="F7" s="337">
        <v>6.822916081575495</v>
      </c>
      <c r="G7" s="337">
        <v>1.0845048831184136</v>
      </c>
      <c r="H7" s="337">
        <v>1.0191623984908573</v>
      </c>
      <c r="I7" s="337">
        <v>1.0160815382736781</v>
      </c>
      <c r="J7" s="337">
        <v>1.0553314121037465</v>
      </c>
      <c r="K7" s="337">
        <v>1.0060213307549433</v>
      </c>
      <c r="L7" s="337">
        <v>1.1321510297482837</v>
      </c>
      <c r="M7" s="337">
        <v>1.3529411764705883</v>
      </c>
      <c r="N7" s="337">
        <v>6.5824405228382554</v>
      </c>
      <c r="O7" s="337">
        <v>1.4372190075385483</v>
      </c>
      <c r="P7" s="337">
        <v>1.5002774536966004</v>
      </c>
      <c r="Q7" s="337">
        <v>2.1536462425279574</v>
      </c>
      <c r="R7" s="337">
        <v>3.6127662682560038</v>
      </c>
      <c r="S7" s="337">
        <v>3.7529889221633956</v>
      </c>
      <c r="T7" s="337">
        <v>3.7286067679462818</v>
      </c>
      <c r="U7" s="337">
        <v>1.016512562378366</v>
      </c>
      <c r="V7" s="337">
        <v>1</v>
      </c>
      <c r="W7" s="337">
        <v>1.0033174288502276</v>
      </c>
      <c r="X7" s="337">
        <v>5.1268413223367819</v>
      </c>
      <c r="Y7" s="337">
        <v>1.6747694383390148</v>
      </c>
      <c r="Z7" s="337">
        <v>4.5129243905006611</v>
      </c>
      <c r="AA7" s="337">
        <v>6.8931826727678303</v>
      </c>
      <c r="AB7" s="337">
        <v>6.5277888719054982</v>
      </c>
      <c r="AC7" s="337">
        <v>7</v>
      </c>
      <c r="AD7" s="337">
        <v>2.5345782356728912</v>
      </c>
      <c r="AE7" s="337">
        <v>2.0379590839223174</v>
      </c>
      <c r="AF7" s="337">
        <v>6.8949355619896018</v>
      </c>
      <c r="AG7" s="337">
        <v>4.2475588704649958</v>
      </c>
      <c r="AH7" s="337">
        <v>1.4247093869994518</v>
      </c>
      <c r="AI7" s="337">
        <v>3.3939586559187891</v>
      </c>
      <c r="AJ7" s="337">
        <v>6.2496134020618559</v>
      </c>
      <c r="AK7" s="337">
        <v>2.1671673721607214</v>
      </c>
      <c r="AL7" s="337">
        <v>1.6855984311071643</v>
      </c>
      <c r="AM7" s="351">
        <v>3.0806160893692875</v>
      </c>
      <c r="AN7" s="62" t="s">
        <v>369</v>
      </c>
    </row>
    <row r="8" spans="1:42" ht="14" customHeight="1">
      <c r="A8" s="350" t="s">
        <v>308</v>
      </c>
      <c r="B8" s="337">
        <v>6.2808008213552373</v>
      </c>
      <c r="C8" s="337">
        <v>1.1148937078865411</v>
      </c>
      <c r="D8" s="337">
        <v>1.4429065743944629</v>
      </c>
      <c r="E8" s="337">
        <v>5.6565804752329427</v>
      </c>
      <c r="F8" s="337">
        <v>6.5092636122663317</v>
      </c>
      <c r="G8" s="337">
        <v>2.1501882511008077</v>
      </c>
      <c r="H8" s="337">
        <v>1.0339610152464107</v>
      </c>
      <c r="I8" s="337">
        <v>1.0297326906461037</v>
      </c>
      <c r="J8" s="337">
        <v>1.2979827089337177</v>
      </c>
      <c r="K8" s="337">
        <v>1.0168568963854907</v>
      </c>
      <c r="L8" s="337">
        <v>1.139588100686499</v>
      </c>
      <c r="M8" s="337">
        <v>2.9782805429864254</v>
      </c>
      <c r="N8" s="337">
        <v>5.748034063530028</v>
      </c>
      <c r="O8" s="337">
        <v>2.0361501148862944</v>
      </c>
      <c r="P8" s="337">
        <v>1.9719324564004084</v>
      </c>
      <c r="Q8" s="337">
        <v>2.5938233499522627</v>
      </c>
      <c r="R8" s="337">
        <v>3.0315931827543658</v>
      </c>
      <c r="S8" s="337">
        <v>1.8799802725082111</v>
      </c>
      <c r="T8" s="337">
        <v>2.265289938311434</v>
      </c>
      <c r="U8" s="337">
        <v>1.2036364286270174</v>
      </c>
      <c r="V8" s="337">
        <v>1</v>
      </c>
      <c r="W8" s="337">
        <v>1.0657489719460533</v>
      </c>
      <c r="X8" s="337">
        <v>1.488083086099216</v>
      </c>
      <c r="Y8" s="337">
        <v>2.4834092123113107</v>
      </c>
      <c r="Z8" s="337">
        <v>1.2484374203313255</v>
      </c>
      <c r="AA8" s="337">
        <v>6.2074398132602253</v>
      </c>
      <c r="AB8" s="337">
        <v>6.0491453631364909</v>
      </c>
      <c r="AC8" s="337">
        <v>6.7422737285275876</v>
      </c>
      <c r="AD8" s="337">
        <v>2.7718931101094655</v>
      </c>
      <c r="AE8" s="337">
        <v>1.6265254968713534</v>
      </c>
      <c r="AF8" s="337">
        <v>6.9640352013792786</v>
      </c>
      <c r="AG8" s="337">
        <v>1.3698688151471843</v>
      </c>
      <c r="AH8" s="337">
        <v>3.428144991052096</v>
      </c>
      <c r="AI8" s="337">
        <v>1.8678023900915706</v>
      </c>
      <c r="AJ8" s="337">
        <v>6.0111462755692777</v>
      </c>
      <c r="AK8" s="337">
        <v>2.6987451733678975</v>
      </c>
      <c r="AL8" s="337">
        <v>1.4902197249323872</v>
      </c>
      <c r="AM8" s="351">
        <v>2.8890376750871267</v>
      </c>
      <c r="AN8" s="62" t="s">
        <v>369</v>
      </c>
      <c r="AO8" s="1" t="s">
        <v>444</v>
      </c>
      <c r="AP8" s="1">
        <f>MAX(B22:AL22)</f>
        <v>6.829924548251471</v>
      </c>
    </row>
    <row r="9" spans="1:42" ht="14" customHeight="1">
      <c r="A9" s="352" t="s">
        <v>443</v>
      </c>
      <c r="B9" s="332">
        <f>AVERAGE(B4:B8)</f>
        <v>4.397638603696099</v>
      </c>
      <c r="C9" s="333">
        <f t="shared" ref="C9:AM9" si="0">AVERAGE(C4:C8)</f>
        <v>1.5829395889486872</v>
      </c>
      <c r="D9" s="334">
        <f t="shared" si="0"/>
        <v>2.350519031141868</v>
      </c>
      <c r="E9" s="332">
        <f t="shared" si="0"/>
        <v>5.8348285139766052</v>
      </c>
      <c r="F9" s="333">
        <f t="shared" si="0"/>
        <v>6.7793288218796537</v>
      </c>
      <c r="G9" s="333">
        <f t="shared" si="0"/>
        <v>1.6307796767615095</v>
      </c>
      <c r="H9" s="332">
        <f t="shared" si="0"/>
        <v>1.0307471444590131</v>
      </c>
      <c r="I9" s="335">
        <f t="shared" si="0"/>
        <v>1.0319061263759668</v>
      </c>
      <c r="J9" s="334">
        <f t="shared" si="0"/>
        <v>1.1739481268011527</v>
      </c>
      <c r="K9" s="335">
        <f t="shared" si="0"/>
        <v>1.0101919301030493</v>
      </c>
      <c r="L9" s="335">
        <f t="shared" si="0"/>
        <v>1.0973112128146454</v>
      </c>
      <c r="M9" s="332">
        <f t="shared" si="0"/>
        <v>2.014660633484163</v>
      </c>
      <c r="N9" s="336">
        <f t="shared" si="0"/>
        <v>5.5330277477635361</v>
      </c>
      <c r="O9" s="333">
        <f t="shared" si="0"/>
        <v>1.7204723838050007</v>
      </c>
      <c r="P9" s="332">
        <f t="shared" si="0"/>
        <v>1.5179121789973926</v>
      </c>
      <c r="Q9" s="332">
        <f t="shared" si="0"/>
        <v>2.5511886132312287</v>
      </c>
      <c r="R9" s="332">
        <f t="shared" si="0"/>
        <v>3.1040597398206953</v>
      </c>
      <c r="S9" s="332">
        <f t="shared" si="0"/>
        <v>2.3017719531466012</v>
      </c>
      <c r="T9" s="334">
        <f t="shared" si="0"/>
        <v>3.3007810037231926</v>
      </c>
      <c r="U9" s="332">
        <f t="shared" si="0"/>
        <v>1.0793282646534634</v>
      </c>
      <c r="V9" s="336">
        <f t="shared" si="0"/>
        <v>2.2000000000000002</v>
      </c>
      <c r="W9" s="332">
        <f t="shared" si="0"/>
        <v>1.0263028615513219</v>
      </c>
      <c r="X9" s="334">
        <f t="shared" si="0"/>
        <v>3.0304373329801644</v>
      </c>
      <c r="Y9" s="332">
        <f t="shared" si="0"/>
        <v>1.8352612095596179</v>
      </c>
      <c r="Z9" s="334">
        <f t="shared" si="0"/>
        <v>3.2505950842337938</v>
      </c>
      <c r="AA9" s="333">
        <f t="shared" si="0"/>
        <v>6.5828018398023174</v>
      </c>
      <c r="AB9" s="333">
        <f t="shared" si="0"/>
        <v>6.0096270528348441</v>
      </c>
      <c r="AC9" s="333">
        <f t="shared" si="0"/>
        <v>6.8614614161235838</v>
      </c>
      <c r="AD9" s="332">
        <f t="shared" si="0"/>
        <v>2.5792594977462975</v>
      </c>
      <c r="AE9" s="332">
        <f t="shared" si="0"/>
        <v>1.8527040309618101</v>
      </c>
      <c r="AF9" s="334">
        <f t="shared" si="0"/>
        <v>6.0231395799550631</v>
      </c>
      <c r="AG9" s="334">
        <f t="shared" si="0"/>
        <v>3.9796641509422677</v>
      </c>
      <c r="AH9" s="334">
        <f t="shared" si="0"/>
        <v>4.3466224241897695</v>
      </c>
      <c r="AI9" s="332">
        <f t="shared" si="0"/>
        <v>2.6445170924601467</v>
      </c>
      <c r="AJ9" s="333">
        <f t="shared" si="0"/>
        <v>6.277197984058839</v>
      </c>
      <c r="AK9" s="332">
        <f t="shared" si="0"/>
        <v>2.2770102516551765</v>
      </c>
      <c r="AL9" s="332">
        <f t="shared" si="0"/>
        <v>1.7102815879164435</v>
      </c>
      <c r="AM9" s="353">
        <f t="shared" si="0"/>
        <v>3.068384451150135</v>
      </c>
      <c r="AN9" s="62"/>
    </row>
    <row r="10" spans="1:42" ht="14" customHeight="1">
      <c r="A10" s="348"/>
      <c r="B10" s="337"/>
      <c r="C10" s="337"/>
      <c r="D10" s="337"/>
      <c r="E10" s="337"/>
      <c r="F10" s="337"/>
      <c r="G10" s="337"/>
      <c r="H10" s="337"/>
      <c r="I10" s="338"/>
      <c r="J10" s="337"/>
      <c r="K10" s="338"/>
      <c r="L10" s="338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51"/>
      <c r="AN10" s="62"/>
    </row>
    <row r="11" spans="1:42" ht="14" customHeight="1">
      <c r="A11" s="350" t="s">
        <v>173</v>
      </c>
      <c r="B11" s="337">
        <v>5.036447638603696</v>
      </c>
      <c r="C11" s="337">
        <v>1.6508047454793366</v>
      </c>
      <c r="D11" s="337">
        <v>4.1557093425605531</v>
      </c>
      <c r="E11" s="337">
        <v>6.2249907955478765</v>
      </c>
      <c r="F11" s="337">
        <v>6.3234589179436078</v>
      </c>
      <c r="G11" s="337">
        <v>2.2398142036587556</v>
      </c>
      <c r="H11" s="337">
        <v>1.064885553681957</v>
      </c>
      <c r="I11" s="338">
        <v>1.0240032670998891</v>
      </c>
      <c r="J11" s="337">
        <v>1.0478386167146974</v>
      </c>
      <c r="K11" s="338">
        <v>1.0057824603323999</v>
      </c>
      <c r="L11" s="338">
        <v>1.1618993135011442</v>
      </c>
      <c r="M11" s="337">
        <v>1.1809954751131222</v>
      </c>
      <c r="N11" s="337">
        <v>5.3158693780600483</v>
      </c>
      <c r="O11" s="337">
        <v>2.8473043186096771</v>
      </c>
      <c r="P11" s="337">
        <v>2.2279512996976818</v>
      </c>
      <c r="Q11" s="337">
        <v>1</v>
      </c>
      <c r="R11" s="337">
        <v>1</v>
      </c>
      <c r="S11" s="337">
        <v>1.8638341390956124</v>
      </c>
      <c r="T11" s="337">
        <v>3.6719534220241896</v>
      </c>
      <c r="U11" s="337">
        <v>1.0349025090780588</v>
      </c>
      <c r="V11" s="337">
        <v>1</v>
      </c>
      <c r="W11" s="337">
        <v>1.0337564603685299</v>
      </c>
      <c r="X11" s="337">
        <v>3.6345630733654275</v>
      </c>
      <c r="Y11" s="337">
        <v>1.6138950267161087</v>
      </c>
      <c r="Z11" s="337">
        <v>4.237205377499409</v>
      </c>
      <c r="AA11" s="337">
        <v>6.0141729261720789</v>
      </c>
      <c r="AB11" s="337">
        <v>6.4012626650917106</v>
      </c>
      <c r="AC11" s="337">
        <v>6.8129323879701831</v>
      </c>
      <c r="AD11" s="337">
        <v>5.3696072118480362</v>
      </c>
      <c r="AE11" s="337">
        <v>2.7534457076894689</v>
      </c>
      <c r="AF11" s="337">
        <v>6.8187020578782134</v>
      </c>
      <c r="AG11" s="337">
        <v>5.9064672094003292</v>
      </c>
      <c r="AH11" s="337">
        <v>6.6984768410621944</v>
      </c>
      <c r="AI11" s="337">
        <v>2.0394161821279502</v>
      </c>
      <c r="AJ11" s="337">
        <v>6.0335269709543571</v>
      </c>
      <c r="AK11" s="337">
        <v>2.0603098084852443</v>
      </c>
      <c r="AL11" s="337">
        <v>2.2065283813293788</v>
      </c>
      <c r="AM11" s="351">
        <v>3.289532802290835</v>
      </c>
      <c r="AN11" s="62" t="s">
        <v>463</v>
      </c>
    </row>
    <row r="12" spans="1:42" ht="14" customHeight="1">
      <c r="A12" s="350" t="s">
        <v>193</v>
      </c>
      <c r="B12" s="337">
        <v>4.7114989733059556</v>
      </c>
      <c r="C12" s="337">
        <v>2.3504681614267406</v>
      </c>
      <c r="D12" s="337">
        <v>4.7854671280276815</v>
      </c>
      <c r="E12" s="337">
        <v>6.45391826446515</v>
      </c>
      <c r="F12" s="337">
        <v>6.8199983841865723</v>
      </c>
      <c r="G12" s="337">
        <v>3.8856324380043414</v>
      </c>
      <c r="H12" s="337">
        <v>1.0288891581633031</v>
      </c>
      <c r="I12" s="338">
        <v>1.0333961092292288</v>
      </c>
      <c r="J12" s="337">
        <v>1.2512968299711815</v>
      </c>
      <c r="K12" s="338">
        <v>1.0085333833521324</v>
      </c>
      <c r="L12" s="338">
        <v>1.263157894736842</v>
      </c>
      <c r="M12" s="337">
        <v>2.1149321266968326</v>
      </c>
      <c r="N12" s="337">
        <v>5.9103965511446344</v>
      </c>
      <c r="O12" s="337">
        <v>3.4448508277065653</v>
      </c>
      <c r="P12" s="337">
        <v>3.1293807235442639</v>
      </c>
      <c r="Q12" s="337">
        <v>3.6772713199345386</v>
      </c>
      <c r="R12" s="337">
        <v>4.9414113232783308</v>
      </c>
      <c r="S12" s="337">
        <v>1.8794711776315782</v>
      </c>
      <c r="T12" s="337">
        <v>2.7156860706433119</v>
      </c>
      <c r="U12" s="337">
        <v>1.0359174368882116</v>
      </c>
      <c r="V12" s="337">
        <v>1</v>
      </c>
      <c r="W12" s="337">
        <v>1.0424563566827574</v>
      </c>
      <c r="X12" s="337">
        <v>2.5437160527144811</v>
      </c>
      <c r="Y12" s="337">
        <v>1.6867645593164602</v>
      </c>
      <c r="Z12" s="337">
        <v>4.9865654768891226</v>
      </c>
      <c r="AA12" s="337">
        <v>6.3629252036243731</v>
      </c>
      <c r="AB12" s="337">
        <v>6.0660893509326765</v>
      </c>
      <c r="AC12" s="337">
        <v>6.785890055722394</v>
      </c>
      <c r="AD12" s="337">
        <v>2.2030907920154541</v>
      </c>
      <c r="AE12" s="337">
        <v>1.4352839889617852</v>
      </c>
      <c r="AF12" s="337">
        <v>4.1986749628096973</v>
      </c>
      <c r="AG12" s="337">
        <v>6.8990460673114544</v>
      </c>
      <c r="AH12" s="337">
        <v>6.9542092851044561</v>
      </c>
      <c r="AI12" s="337">
        <v>2.870799110480923</v>
      </c>
      <c r="AJ12" s="337">
        <v>6.7429139072847679</v>
      </c>
      <c r="AK12" s="337">
        <v>1.8742789116080638</v>
      </c>
      <c r="AL12" s="337">
        <v>1.6330937568867538</v>
      </c>
      <c r="AM12" s="351">
        <v>3.4791181654238654</v>
      </c>
      <c r="AN12" s="62" t="s">
        <v>463</v>
      </c>
    </row>
    <row r="13" spans="1:42" ht="14" customHeight="1">
      <c r="A13" s="352" t="s">
        <v>503</v>
      </c>
      <c r="B13" s="332">
        <f>AVERAGE(B11:B12)</f>
        <v>4.8739733059548254</v>
      </c>
      <c r="C13" s="334">
        <f t="shared" ref="C13:AM13" si="1">AVERAGE(C11:C12)</f>
        <v>2.0006364534530388</v>
      </c>
      <c r="D13" s="332">
        <f t="shared" si="1"/>
        <v>4.4705882352941178</v>
      </c>
      <c r="E13" s="332">
        <f t="shared" si="1"/>
        <v>6.3394545300065133</v>
      </c>
      <c r="F13" s="334">
        <f t="shared" si="1"/>
        <v>6.5717286510650901</v>
      </c>
      <c r="G13" s="332">
        <f t="shared" si="1"/>
        <v>3.0627233208315485</v>
      </c>
      <c r="H13" s="335">
        <f t="shared" si="1"/>
        <v>1.0468873559226299</v>
      </c>
      <c r="I13" s="335">
        <f t="shared" si="1"/>
        <v>1.0286996881645589</v>
      </c>
      <c r="J13" s="333">
        <f t="shared" si="1"/>
        <v>1.1495677233429396</v>
      </c>
      <c r="K13" s="335">
        <f t="shared" si="1"/>
        <v>1.0071579218422662</v>
      </c>
      <c r="L13" s="335">
        <f t="shared" si="1"/>
        <v>1.2125286041189931</v>
      </c>
      <c r="M13" s="332">
        <f t="shared" si="1"/>
        <v>1.6479638009049773</v>
      </c>
      <c r="N13" s="334">
        <f t="shared" si="1"/>
        <v>5.6131329646023413</v>
      </c>
      <c r="O13" s="336">
        <f t="shared" si="1"/>
        <v>3.146077573158121</v>
      </c>
      <c r="P13" s="336">
        <f t="shared" si="1"/>
        <v>2.6786660116209728</v>
      </c>
      <c r="Q13" s="332">
        <f t="shared" si="1"/>
        <v>2.3386356599672693</v>
      </c>
      <c r="R13" s="332">
        <f t="shared" si="1"/>
        <v>2.9707056616391654</v>
      </c>
      <c r="S13" s="333">
        <f t="shared" si="1"/>
        <v>1.8716526583635953</v>
      </c>
      <c r="T13" s="334">
        <f t="shared" si="1"/>
        <v>3.1938197463337508</v>
      </c>
      <c r="U13" s="333">
        <f t="shared" si="1"/>
        <v>1.0354099729831352</v>
      </c>
      <c r="V13" s="333">
        <f t="shared" si="1"/>
        <v>1</v>
      </c>
      <c r="W13" s="332">
        <f t="shared" si="1"/>
        <v>1.0381064085256435</v>
      </c>
      <c r="X13" s="334">
        <f t="shared" si="1"/>
        <v>3.0891395630399545</v>
      </c>
      <c r="Y13" s="333">
        <f t="shared" si="1"/>
        <v>1.6503297930162844</v>
      </c>
      <c r="Z13" s="334">
        <f t="shared" si="1"/>
        <v>4.6118854271942658</v>
      </c>
      <c r="AA13" s="333">
        <f t="shared" si="1"/>
        <v>6.1885490648982255</v>
      </c>
      <c r="AB13" s="333">
        <f t="shared" si="1"/>
        <v>6.2336760080121936</v>
      </c>
      <c r="AC13" s="333">
        <f t="shared" si="1"/>
        <v>6.7994112218462881</v>
      </c>
      <c r="AD13" s="332">
        <f t="shared" si="1"/>
        <v>3.786349001931745</v>
      </c>
      <c r="AE13" s="332">
        <f t="shared" si="1"/>
        <v>2.0943648483256272</v>
      </c>
      <c r="AF13" s="334">
        <f t="shared" si="1"/>
        <v>5.5086885103439549</v>
      </c>
      <c r="AG13" s="336">
        <f t="shared" si="1"/>
        <v>6.4027566383558918</v>
      </c>
      <c r="AH13" s="336">
        <f t="shared" si="1"/>
        <v>6.8263430630833248</v>
      </c>
      <c r="AI13" s="332">
        <f t="shared" si="1"/>
        <v>2.4551076463044366</v>
      </c>
      <c r="AJ13" s="333">
        <f t="shared" si="1"/>
        <v>6.3882204391195625</v>
      </c>
      <c r="AK13" s="332">
        <f t="shared" si="1"/>
        <v>1.9672943600466541</v>
      </c>
      <c r="AL13" s="332">
        <f t="shared" si="1"/>
        <v>1.9198110691080663</v>
      </c>
      <c r="AM13" s="353">
        <f t="shared" si="1"/>
        <v>3.3843254838573502</v>
      </c>
      <c r="AN13" s="62"/>
    </row>
    <row r="14" spans="1:42" ht="14" customHeight="1">
      <c r="A14" s="348"/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51"/>
      <c r="AN14" s="62"/>
    </row>
    <row r="15" spans="1:42" ht="14" customHeight="1">
      <c r="A15" s="350" t="s">
        <v>302</v>
      </c>
      <c r="B15" s="337">
        <v>5.2443531827515404</v>
      </c>
      <c r="C15" s="337">
        <v>1.5827115389397732</v>
      </c>
      <c r="D15" s="337">
        <v>3.1107266435986158</v>
      </c>
      <c r="E15" s="337">
        <v>5.8416324449856969</v>
      </c>
      <c r="F15" s="337">
        <v>6.6242818286391394</v>
      </c>
      <c r="G15" s="337">
        <v>1.4799405262295473</v>
      </c>
      <c r="H15" s="338">
        <v>1.0413966796623129</v>
      </c>
      <c r="I15" s="338">
        <v>1.0603642855235496</v>
      </c>
      <c r="J15" s="337">
        <v>1.177521613832853</v>
      </c>
      <c r="K15" s="338">
        <v>1.0306679960372196</v>
      </c>
      <c r="L15" s="338">
        <v>1.1887871853546912</v>
      </c>
      <c r="M15" s="337">
        <v>2.0244343891402714</v>
      </c>
      <c r="N15" s="337">
        <v>4.3391702644091232</v>
      </c>
      <c r="O15" s="337">
        <v>1.6471580126873273</v>
      </c>
      <c r="P15" s="337">
        <v>2.9203497925166664</v>
      </c>
      <c r="Q15" s="337">
        <v>2.3952036070247131</v>
      </c>
      <c r="R15" s="337">
        <v>2.4863172525945192</v>
      </c>
      <c r="S15" s="337">
        <v>1.896432047991887</v>
      </c>
      <c r="T15" s="337">
        <v>2.3492843204562668</v>
      </c>
      <c r="U15" s="337">
        <v>1.093104657231089</v>
      </c>
      <c r="V15" s="339">
        <v>1</v>
      </c>
      <c r="W15" s="337">
        <v>1.0358894785088115</v>
      </c>
      <c r="X15" s="337">
        <v>2.5340735932193481</v>
      </c>
      <c r="Y15" s="339">
        <v>1.6655888847506501</v>
      </c>
      <c r="Z15" s="337">
        <v>3.3628274782507868</v>
      </c>
      <c r="AA15" s="337">
        <v>6.2542551320895594</v>
      </c>
      <c r="AB15" s="337">
        <v>5.4718169497533813</v>
      </c>
      <c r="AC15" s="337">
        <v>6.8086478323971109</v>
      </c>
      <c r="AD15" s="337">
        <v>2.603348358016742</v>
      </c>
      <c r="AE15" s="337">
        <v>1.881098377083235</v>
      </c>
      <c r="AF15" s="337">
        <v>6.9679158537936257</v>
      </c>
      <c r="AG15" s="337">
        <v>3.8483499067967344</v>
      </c>
      <c r="AH15" s="337">
        <v>6.0000704995034564</v>
      </c>
      <c r="AI15" s="337">
        <v>3.353051534369583</v>
      </c>
      <c r="AJ15" s="337">
        <v>5.92365988909427</v>
      </c>
      <c r="AK15" s="337">
        <v>2.882265984060191</v>
      </c>
      <c r="AL15" s="337">
        <v>1.6001410855871121</v>
      </c>
      <c r="AM15" s="351">
        <v>3.0736983542400376</v>
      </c>
      <c r="AN15" s="62" t="s">
        <v>464</v>
      </c>
    </row>
    <row r="16" spans="1:42" ht="28">
      <c r="A16" s="352" t="s">
        <v>504</v>
      </c>
      <c r="B16" s="332">
        <f>B15</f>
        <v>5.2443531827515404</v>
      </c>
      <c r="C16" s="333">
        <f t="shared" ref="C16:AM16" si="2">C15</f>
        <v>1.5827115389397732</v>
      </c>
      <c r="D16" s="332">
        <f t="shared" si="2"/>
        <v>3.1107266435986158</v>
      </c>
      <c r="E16" s="332">
        <f t="shared" si="2"/>
        <v>5.8416324449856969</v>
      </c>
      <c r="F16" s="334">
        <f t="shared" si="2"/>
        <v>6.6242818286391394</v>
      </c>
      <c r="G16" s="333">
        <f t="shared" si="2"/>
        <v>1.4799405262295473</v>
      </c>
      <c r="H16" s="335">
        <f t="shared" si="2"/>
        <v>1.0413966796623129</v>
      </c>
      <c r="I16" s="333">
        <f t="shared" si="2"/>
        <v>1.0603642855235496</v>
      </c>
      <c r="J16" s="334">
        <f t="shared" si="2"/>
        <v>1.177521613832853</v>
      </c>
      <c r="K16" s="335">
        <f t="shared" si="2"/>
        <v>1.0306679960372196</v>
      </c>
      <c r="L16" s="335">
        <f t="shared" si="2"/>
        <v>1.1887871853546912</v>
      </c>
      <c r="M16" s="332">
        <f t="shared" si="2"/>
        <v>2.0244343891402714</v>
      </c>
      <c r="N16" s="334">
        <f t="shared" si="2"/>
        <v>4.3391702644091232</v>
      </c>
      <c r="O16" s="333">
        <f t="shared" si="2"/>
        <v>1.6471580126873273</v>
      </c>
      <c r="P16" s="336">
        <f t="shared" si="2"/>
        <v>2.9203497925166664</v>
      </c>
      <c r="Q16" s="332">
        <f t="shared" si="2"/>
        <v>2.3952036070247131</v>
      </c>
      <c r="R16" s="333">
        <f t="shared" si="2"/>
        <v>2.4863172525945192</v>
      </c>
      <c r="S16" s="333">
        <f t="shared" si="2"/>
        <v>1.896432047991887</v>
      </c>
      <c r="T16" s="333">
        <f t="shared" si="2"/>
        <v>2.3492843204562668</v>
      </c>
      <c r="U16" s="332">
        <f t="shared" si="2"/>
        <v>1.093104657231089</v>
      </c>
      <c r="V16" s="333">
        <f t="shared" si="2"/>
        <v>1</v>
      </c>
      <c r="W16" s="332">
        <f t="shared" si="2"/>
        <v>1.0358894785088115</v>
      </c>
      <c r="X16" s="332">
        <f t="shared" si="2"/>
        <v>2.5340735932193481</v>
      </c>
      <c r="Y16" s="333">
        <f t="shared" si="2"/>
        <v>1.6655888847506501</v>
      </c>
      <c r="Z16" s="334">
        <f t="shared" si="2"/>
        <v>3.3628274782507868</v>
      </c>
      <c r="AA16" s="333">
        <f t="shared" si="2"/>
        <v>6.2542551320895594</v>
      </c>
      <c r="AB16" s="334">
        <f t="shared" si="2"/>
        <v>5.4718169497533813</v>
      </c>
      <c r="AC16" s="333">
        <f t="shared" si="2"/>
        <v>6.8086478323971109</v>
      </c>
      <c r="AD16" s="332">
        <f t="shared" si="2"/>
        <v>2.603348358016742</v>
      </c>
      <c r="AE16" s="332">
        <f t="shared" si="2"/>
        <v>1.881098377083235</v>
      </c>
      <c r="AF16" s="336">
        <f t="shared" si="2"/>
        <v>6.9679158537936257</v>
      </c>
      <c r="AG16" s="332">
        <f t="shared" si="2"/>
        <v>3.8483499067967344</v>
      </c>
      <c r="AH16" s="334">
        <f t="shared" si="2"/>
        <v>6.0000704995034564</v>
      </c>
      <c r="AI16" s="334">
        <f t="shared" si="2"/>
        <v>3.353051534369583</v>
      </c>
      <c r="AJ16" s="334">
        <f t="shared" si="2"/>
        <v>5.92365988909427</v>
      </c>
      <c r="AK16" s="336">
        <f t="shared" si="2"/>
        <v>2.882265984060191</v>
      </c>
      <c r="AL16" s="332">
        <f t="shared" si="2"/>
        <v>1.6001410855871121</v>
      </c>
      <c r="AM16" s="353">
        <f t="shared" si="2"/>
        <v>3.0736983542400376</v>
      </c>
      <c r="AN16" s="62"/>
    </row>
    <row r="17" spans="1:42" ht="14" customHeight="1">
      <c r="A17" s="348"/>
      <c r="B17" s="337"/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51"/>
      <c r="AN17" s="62"/>
    </row>
    <row r="18" spans="1:42" ht="14" customHeight="1">
      <c r="A18" s="350" t="s">
        <v>94</v>
      </c>
      <c r="B18" s="337">
        <v>5.156570841889117</v>
      </c>
      <c r="C18" s="337">
        <v>1.3212454684052373</v>
      </c>
      <c r="D18" s="337">
        <v>2.6072664359861588</v>
      </c>
      <c r="E18" s="337">
        <v>4.6714718626978948</v>
      </c>
      <c r="F18" s="337">
        <v>6.6705679584197348</v>
      </c>
      <c r="G18" s="337">
        <v>2.7523065158365245</v>
      </c>
      <c r="H18" s="338">
        <v>1.0014550669638602</v>
      </c>
      <c r="I18" s="339">
        <v>1.0162234100961522</v>
      </c>
      <c r="J18" s="337">
        <v>1.09164265129683</v>
      </c>
      <c r="K18" s="337">
        <v>1.0042625775578493</v>
      </c>
      <c r="L18" s="338">
        <v>1.1784897025171626</v>
      </c>
      <c r="M18" s="337">
        <v>1.4162895927601811</v>
      </c>
      <c r="N18" s="337">
        <v>5.5550155857507386</v>
      </c>
      <c r="O18" s="337">
        <v>1.6856766098849412</v>
      </c>
      <c r="P18" s="337">
        <v>3.503001326790518</v>
      </c>
      <c r="Q18" s="337">
        <v>5.6902572248607051</v>
      </c>
      <c r="R18" s="337">
        <v>7</v>
      </c>
      <c r="S18" s="337">
        <v>1.9068798031315009</v>
      </c>
      <c r="T18" s="337">
        <v>3.4755656366977474</v>
      </c>
      <c r="U18" s="337">
        <v>1.0890218430088674</v>
      </c>
      <c r="V18" s="339">
        <v>1</v>
      </c>
      <c r="W18" s="337">
        <v>1.0250491282876288</v>
      </c>
      <c r="X18" s="337">
        <v>2.0672563871170277</v>
      </c>
      <c r="Y18" s="339">
        <v>1.7255258428409785</v>
      </c>
      <c r="Z18" s="337">
        <v>3.4831560100031953</v>
      </c>
      <c r="AA18" s="337">
        <v>6.5273529600770424</v>
      </c>
      <c r="AB18" s="337">
        <v>5.5887009399883159</v>
      </c>
      <c r="AC18" s="337">
        <v>6.8017805436882002</v>
      </c>
      <c r="AD18" s="337">
        <v>2.6893110109465552</v>
      </c>
      <c r="AE18" s="337">
        <v>4.0489705067820223</v>
      </c>
      <c r="AF18" s="337">
        <v>6.9646489711964286</v>
      </c>
      <c r="AG18" s="337">
        <v>4.3942644252863348</v>
      </c>
      <c r="AH18" s="337">
        <v>5.5339706610791666</v>
      </c>
      <c r="AI18" s="337">
        <v>1</v>
      </c>
      <c r="AJ18" s="337">
        <v>5.4379433681073026</v>
      </c>
      <c r="AK18" s="337">
        <v>2.4070036017606484</v>
      </c>
      <c r="AL18" s="337">
        <v>1.6759505398137411</v>
      </c>
      <c r="AM18" s="351">
        <v>3.3017322976088188</v>
      </c>
      <c r="AN18" s="62" t="s">
        <v>465</v>
      </c>
    </row>
    <row r="19" spans="1:42" ht="14" customHeight="1">
      <c r="A19" s="350" t="s">
        <v>132</v>
      </c>
      <c r="B19" s="337">
        <v>5.381416837782341</v>
      </c>
      <c r="C19" s="337">
        <v>1.5742350729066366</v>
      </c>
      <c r="D19" s="337">
        <v>2.9809688581314875</v>
      </c>
      <c r="E19" s="337">
        <v>6.1477413690560478</v>
      </c>
      <c r="F19" s="337">
        <v>6.7497289665334259</v>
      </c>
      <c r="G19" s="337">
        <v>1.1830364617119078</v>
      </c>
      <c r="H19" s="338">
        <v>1.0505978184896301</v>
      </c>
      <c r="I19" s="339">
        <v>1.0037692215485867</v>
      </c>
      <c r="J19" s="337">
        <v>1.1786743515850144</v>
      </c>
      <c r="K19" s="337">
        <v>1.0046986957992605</v>
      </c>
      <c r="L19" s="338">
        <v>1.174771167048055</v>
      </c>
      <c r="M19" s="337">
        <v>1.9665158371040723</v>
      </c>
      <c r="N19" s="337">
        <v>6.7970620719717756</v>
      </c>
      <c r="O19" s="337">
        <v>2.1284227921535575</v>
      </c>
      <c r="P19" s="337">
        <v>1.8654017180204687</v>
      </c>
      <c r="Q19" s="337">
        <v>4.3078020824997925</v>
      </c>
      <c r="R19" s="337">
        <v>3.7023913285226611</v>
      </c>
      <c r="S19" s="337">
        <v>1.8747714250246275</v>
      </c>
      <c r="T19" s="337">
        <v>3.4131666351810108</v>
      </c>
      <c r="U19" s="337">
        <v>1.0472374504347461</v>
      </c>
      <c r="V19" s="339">
        <v>1</v>
      </c>
      <c r="W19" s="337">
        <v>1.0329963001064004</v>
      </c>
      <c r="X19" s="337">
        <v>2.7190297206482321</v>
      </c>
      <c r="Y19" s="339">
        <v>1.7024438899206307</v>
      </c>
      <c r="Z19" s="337">
        <v>2.47488155362855</v>
      </c>
      <c r="AA19" s="337">
        <v>6.5887518843812583</v>
      </c>
      <c r="AB19" s="337">
        <v>6.4418802234906565</v>
      </c>
      <c r="AC19" s="337">
        <v>6.8725842347522148</v>
      </c>
      <c r="AD19" s="337">
        <v>2.7211848036059241</v>
      </c>
      <c r="AE19" s="337">
        <v>2.1288493503259152</v>
      </c>
      <c r="AF19" s="337">
        <v>6.1144275013262694</v>
      </c>
      <c r="AG19" s="337">
        <v>4.1676626325259738</v>
      </c>
      <c r="AH19" s="337">
        <v>5.787114045049953</v>
      </c>
      <c r="AI19" s="337">
        <v>3.4072718567426374</v>
      </c>
      <c r="AJ19" s="337">
        <v>6.0941999999999998</v>
      </c>
      <c r="AK19" s="337">
        <v>1.4980582407045326</v>
      </c>
      <c r="AL19" s="337">
        <v>1.3543718059636003</v>
      </c>
      <c r="AM19" s="351">
        <v>3.2064356271534549</v>
      </c>
      <c r="AN19" s="62" t="s">
        <v>465</v>
      </c>
    </row>
    <row r="20" spans="1:42" ht="14" customHeight="1">
      <c r="A20" s="350" t="s">
        <v>161</v>
      </c>
      <c r="B20" s="337">
        <v>6.075975359342916</v>
      </c>
      <c r="C20" s="337">
        <v>1.2626172579591097</v>
      </c>
      <c r="D20" s="337">
        <v>1.2318339100346014</v>
      </c>
      <c r="E20" s="337">
        <v>1</v>
      </c>
      <c r="F20" s="337">
        <v>5.4407954418672642</v>
      </c>
      <c r="G20" s="337">
        <v>1.2451193792082562</v>
      </c>
      <c r="H20" s="338">
        <v>1.0043021183400918</v>
      </c>
      <c r="I20" s="339">
        <v>1.0280965679714089</v>
      </c>
      <c r="J20" s="337">
        <v>1.3060518731988473</v>
      </c>
      <c r="K20" s="337">
        <v>1.0003661188429676</v>
      </c>
      <c r="L20" s="338">
        <v>1.2911899313501145</v>
      </c>
      <c r="M20" s="337">
        <v>2.3846153846153846</v>
      </c>
      <c r="N20" s="337">
        <v>4.7136417497904493</v>
      </c>
      <c r="O20" s="337">
        <v>1.5692306781046335</v>
      </c>
      <c r="P20" s="337">
        <v>2.639434727828434</v>
      </c>
      <c r="Q20" s="337">
        <v>2.0748446543498855</v>
      </c>
      <c r="R20" s="337">
        <v>2.7198754607929319</v>
      </c>
      <c r="S20" s="337">
        <v>1.8854857747436111</v>
      </c>
      <c r="T20" s="337">
        <v>2.938656206165577</v>
      </c>
      <c r="U20" s="337">
        <v>1.020478928923725</v>
      </c>
      <c r="V20" s="339">
        <v>1</v>
      </c>
      <c r="W20" s="337">
        <v>1.0526519570493031</v>
      </c>
      <c r="X20" s="337">
        <v>2.2210687195685641</v>
      </c>
      <c r="Y20" s="339">
        <v>1.669230371761619</v>
      </c>
      <c r="Z20" s="337">
        <v>1.6455470348721035</v>
      </c>
      <c r="AA20" s="337">
        <v>6.4864721205609994</v>
      </c>
      <c r="AB20" s="337">
        <v>5.5637036739338539</v>
      </c>
      <c r="AC20" s="337">
        <v>6.7515630289629431</v>
      </c>
      <c r="AD20" s="337">
        <v>2.6023824855119124</v>
      </c>
      <c r="AE20" s="337">
        <v>2.6220719425955585</v>
      </c>
      <c r="AF20" s="337">
        <v>6.6435383429891273</v>
      </c>
      <c r="AG20" s="337">
        <v>1.8710585097625378</v>
      </c>
      <c r="AH20" s="337">
        <v>4.7578732870430489</v>
      </c>
      <c r="AI20" s="337">
        <v>2.1823052614742506</v>
      </c>
      <c r="AJ20" s="337">
        <v>6.5988748564867965</v>
      </c>
      <c r="AK20" s="337">
        <v>2.642266584208504</v>
      </c>
      <c r="AL20" s="337">
        <v>1.7226003228969078</v>
      </c>
      <c r="AM20" s="351">
        <v>2.7531302708948178</v>
      </c>
      <c r="AN20" s="62" t="s">
        <v>465</v>
      </c>
    </row>
    <row r="21" spans="1:42" ht="14" customHeight="1">
      <c r="A21" s="350" t="s">
        <v>271</v>
      </c>
      <c r="B21" s="337">
        <v>4.9348049281314168</v>
      </c>
      <c r="C21" s="337">
        <v>1.4470572071790981</v>
      </c>
      <c r="D21" s="337">
        <v>2.5346020761245671</v>
      </c>
      <c r="E21" s="337">
        <v>5.7227165878387938</v>
      </c>
      <c r="F21" s="337">
        <v>6.7248362065317329</v>
      </c>
      <c r="G21" s="337">
        <v>1.8425182978531291</v>
      </c>
      <c r="H21" s="338">
        <v>1.0976522279911143</v>
      </c>
      <c r="I21" s="339">
        <v>1.0125979854059282</v>
      </c>
      <c r="J21" s="337">
        <v>1.2622478386167146</v>
      </c>
      <c r="K21" s="337">
        <v>1.0050647620310798</v>
      </c>
      <c r="L21" s="338">
        <v>1.4473684210526316</v>
      </c>
      <c r="M21" s="337">
        <v>2.4352941176470591</v>
      </c>
      <c r="N21" s="337">
        <v>5.431287067698948</v>
      </c>
      <c r="O21" s="337">
        <v>1.9508307408175203</v>
      </c>
      <c r="P21" s="337">
        <v>2.7836266421669968</v>
      </c>
      <c r="Q21" s="337">
        <v>2.7918540916521537</v>
      </c>
      <c r="R21" s="337">
        <v>3.4333304629702557</v>
      </c>
      <c r="S21" s="337">
        <v>1.9046723150574594</v>
      </c>
      <c r="T21" s="337">
        <v>3.3069621139722911</v>
      </c>
      <c r="U21" s="337">
        <v>1.047824512046323</v>
      </c>
      <c r="V21" s="339">
        <v>1</v>
      </c>
      <c r="W21" s="337">
        <v>1.0095773902644765</v>
      </c>
      <c r="X21" s="337">
        <v>4.8544512951889534</v>
      </c>
      <c r="Y21" s="339">
        <v>1.7114891534164256</v>
      </c>
      <c r="Z21" s="337">
        <v>2.8089317185689682</v>
      </c>
      <c r="AA21" s="337">
        <v>6.6765041744618214</v>
      </c>
      <c r="AB21" s="337">
        <v>6.1227793805561586</v>
      </c>
      <c r="AC21" s="337">
        <v>6.893770385602525</v>
      </c>
      <c r="AD21" s="337">
        <v>2.3004507405022538</v>
      </c>
      <c r="AE21" s="337">
        <v>3.0319778505515647</v>
      </c>
      <c r="AF21" s="337">
        <v>1.0912342943898201</v>
      </c>
      <c r="AG21" s="337">
        <v>4.8500504655186623</v>
      </c>
      <c r="AH21" s="337">
        <v>5.8446711081407665</v>
      </c>
      <c r="AI21" s="337">
        <v>1.1206550224432996</v>
      </c>
      <c r="AJ21" s="337">
        <v>6.4880879120879129</v>
      </c>
      <c r="AK21" s="337">
        <v>2.5619477707097875</v>
      </c>
      <c r="AL21" s="337">
        <v>1.3430176446891955</v>
      </c>
      <c r="AM21" s="351">
        <v>3.0763985110777794</v>
      </c>
      <c r="AN21" s="62" t="s">
        <v>465</v>
      </c>
    </row>
    <row r="22" spans="1:42" ht="28">
      <c r="A22" s="352" t="s">
        <v>505</v>
      </c>
      <c r="B22" s="336">
        <f>AVERAGE(B18:B21)</f>
        <v>5.3871919917864473</v>
      </c>
      <c r="C22" s="333">
        <f t="shared" ref="C22:AM22" si="3">AVERAGE(C18:C21)</f>
        <v>1.4012887516125203</v>
      </c>
      <c r="D22" s="334">
        <f t="shared" si="3"/>
        <v>2.3386678200692037</v>
      </c>
      <c r="E22" s="333">
        <f t="shared" si="3"/>
        <v>4.3854824548981837</v>
      </c>
      <c r="F22" s="332">
        <f t="shared" si="3"/>
        <v>6.396482143338039</v>
      </c>
      <c r="G22" s="334">
        <f t="shared" si="3"/>
        <v>1.7557451636524544</v>
      </c>
      <c r="H22" s="335">
        <f t="shared" si="3"/>
        <v>1.0385018079461741</v>
      </c>
      <c r="I22" s="333">
        <f t="shared" si="3"/>
        <v>1.0151717962555189</v>
      </c>
      <c r="J22" s="332">
        <f t="shared" si="3"/>
        <v>1.2096541786743518</v>
      </c>
      <c r="K22" s="335">
        <f t="shared" si="3"/>
        <v>1.0035980385577892</v>
      </c>
      <c r="L22" s="335">
        <f t="shared" si="3"/>
        <v>1.272954805491991</v>
      </c>
      <c r="M22" s="332">
        <f t="shared" si="3"/>
        <v>2.050678733031674</v>
      </c>
      <c r="N22" s="334">
        <f t="shared" si="3"/>
        <v>5.6242516188029779</v>
      </c>
      <c r="O22" s="332">
        <f t="shared" si="3"/>
        <v>1.833540205240163</v>
      </c>
      <c r="P22" s="336">
        <f t="shared" si="3"/>
        <v>2.6978661037016045</v>
      </c>
      <c r="Q22" s="332">
        <f t="shared" si="3"/>
        <v>3.716189513340634</v>
      </c>
      <c r="R22" s="336">
        <f t="shared" si="3"/>
        <v>4.2138993130714617</v>
      </c>
      <c r="S22" s="333">
        <f t="shared" si="3"/>
        <v>1.8929523294892996</v>
      </c>
      <c r="T22" s="334">
        <f t="shared" si="3"/>
        <v>3.2835876480041568</v>
      </c>
      <c r="U22" s="333">
        <f t="shared" si="3"/>
        <v>1.0511406836034154</v>
      </c>
      <c r="V22" s="333">
        <f t="shared" si="3"/>
        <v>1</v>
      </c>
      <c r="W22" s="332">
        <f t="shared" si="3"/>
        <v>1.0300686939269523</v>
      </c>
      <c r="X22" s="332">
        <f t="shared" si="3"/>
        <v>2.9654515306306943</v>
      </c>
      <c r="Y22" s="333">
        <f t="shared" si="3"/>
        <v>1.7021723144849135</v>
      </c>
      <c r="Z22" s="333">
        <f t="shared" si="3"/>
        <v>2.6031290792682045</v>
      </c>
      <c r="AA22" s="333">
        <f t="shared" si="3"/>
        <v>6.5697702848702804</v>
      </c>
      <c r="AB22" s="334">
        <f t="shared" si="3"/>
        <v>5.9292660544922455</v>
      </c>
      <c r="AC22" s="333">
        <f t="shared" si="3"/>
        <v>6.829924548251471</v>
      </c>
      <c r="AD22" s="332">
        <f t="shared" si="3"/>
        <v>2.5783322601416616</v>
      </c>
      <c r="AE22" s="332">
        <f t="shared" si="3"/>
        <v>2.9579674125637654</v>
      </c>
      <c r="AF22" s="332">
        <f t="shared" si="3"/>
        <v>5.2034622774754116</v>
      </c>
      <c r="AG22" s="332">
        <f t="shared" si="3"/>
        <v>3.8207590082733773</v>
      </c>
      <c r="AH22" s="334">
        <f t="shared" si="3"/>
        <v>5.4809072753282333</v>
      </c>
      <c r="AI22" s="333">
        <f t="shared" si="3"/>
        <v>1.927558035165047</v>
      </c>
      <c r="AJ22" s="333">
        <f t="shared" si="3"/>
        <v>6.1547765341705034</v>
      </c>
      <c r="AK22" s="332">
        <f t="shared" si="3"/>
        <v>2.2773190493458682</v>
      </c>
      <c r="AL22" s="332">
        <f t="shared" si="3"/>
        <v>1.5239850783408611</v>
      </c>
      <c r="AM22" s="353">
        <f t="shared" si="3"/>
        <v>3.0844241766837177</v>
      </c>
      <c r="AN22" s="62"/>
      <c r="AO22" s="1" t="s">
        <v>445</v>
      </c>
      <c r="AP22" s="1">
        <f>MIN(B22:AL22)</f>
        <v>1</v>
      </c>
    </row>
    <row r="23" spans="1:42" ht="14" customHeight="1">
      <c r="A23" s="348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51"/>
      <c r="AN23" s="62"/>
    </row>
    <row r="24" spans="1:42" ht="14" customHeight="1">
      <c r="A24" s="350" t="s">
        <v>82</v>
      </c>
      <c r="B24" s="337">
        <v>4.9625256673511302</v>
      </c>
      <c r="C24" s="337">
        <v>1.4845078788275545</v>
      </c>
      <c r="D24" s="337">
        <v>2.5276816608996535</v>
      </c>
      <c r="E24" s="337">
        <v>5.6346597184853717</v>
      </c>
      <c r="F24" s="337">
        <v>6.7930466162173806</v>
      </c>
      <c r="G24" s="337">
        <v>1.1272149620790657</v>
      </c>
      <c r="H24" s="337">
        <v>1.1788455960514381</v>
      </c>
      <c r="I24" s="339">
        <v>1.0654825081453181</v>
      </c>
      <c r="J24" s="337">
        <v>1.5365994236311238</v>
      </c>
      <c r="K24" s="337">
        <v>1.0975676819396292</v>
      </c>
      <c r="L24" s="337">
        <v>1.6896453089244852</v>
      </c>
      <c r="M24" s="337">
        <v>4.6253393665158375</v>
      </c>
      <c r="N24" s="337">
        <v>5.1274785917373524</v>
      </c>
      <c r="O24" s="337">
        <v>2.0651173273269672</v>
      </c>
      <c r="P24" s="337">
        <v>1.7206205258115606</v>
      </c>
      <c r="Q24" s="337">
        <v>3.6114385508858975</v>
      </c>
      <c r="R24" s="337">
        <v>3.848140952117018</v>
      </c>
      <c r="S24" s="337">
        <v>1.9717018321986404</v>
      </c>
      <c r="T24" s="337">
        <v>2.8721612575565758</v>
      </c>
      <c r="U24" s="337">
        <v>1.0795765172651575</v>
      </c>
      <c r="V24" s="339">
        <v>1</v>
      </c>
      <c r="W24" s="337">
        <v>1.022487086353645</v>
      </c>
      <c r="X24" s="337">
        <v>2.1698834232929984</v>
      </c>
      <c r="Y24" s="337">
        <v>1.7890611331910216</v>
      </c>
      <c r="Z24" s="337">
        <v>3.7261196420521885</v>
      </c>
      <c r="AA24" s="337">
        <v>6.689225754790133</v>
      </c>
      <c r="AB24" s="337">
        <v>5.9706968158303271</v>
      </c>
      <c r="AC24" s="337">
        <v>6.8068932666016453</v>
      </c>
      <c r="AD24" s="337">
        <v>2.7385705086928525</v>
      </c>
      <c r="AE24" s="337">
        <v>1.5190879867732909</v>
      </c>
      <c r="AF24" s="337">
        <v>5.8487489920524496</v>
      </c>
      <c r="AG24" s="337">
        <v>2.160602538140902</v>
      </c>
      <c r="AH24" s="337">
        <v>5.8162682375022783</v>
      </c>
      <c r="AI24" s="337">
        <v>5.0811303454607835</v>
      </c>
      <c r="AJ24" s="337">
        <v>5.6458139534883722</v>
      </c>
      <c r="AK24" s="337">
        <v>2.1522741725628878</v>
      </c>
      <c r="AL24" s="337">
        <v>1.9213136383933362</v>
      </c>
      <c r="AM24" s="351">
        <v>3.1912845794363855</v>
      </c>
      <c r="AN24" s="62" t="s">
        <v>466</v>
      </c>
    </row>
    <row r="25" spans="1:42" ht="28">
      <c r="A25" s="352" t="s">
        <v>506</v>
      </c>
      <c r="B25" s="337">
        <f>B24</f>
        <v>4.9625256673511302</v>
      </c>
      <c r="C25" s="339">
        <f t="shared" ref="C25:AM25" si="4">C24</f>
        <v>1.4845078788275545</v>
      </c>
      <c r="D25" s="337">
        <f t="shared" si="4"/>
        <v>2.5276816608996535</v>
      </c>
      <c r="E25" s="337">
        <f t="shared" si="4"/>
        <v>5.6346597184853717</v>
      </c>
      <c r="F25" s="339">
        <f t="shared" si="4"/>
        <v>6.7930466162173806</v>
      </c>
      <c r="G25" s="339">
        <f t="shared" si="4"/>
        <v>1.1272149620790657</v>
      </c>
      <c r="H25" s="339">
        <f t="shared" si="4"/>
        <v>1.1788455960514381</v>
      </c>
      <c r="I25" s="339">
        <f t="shared" si="4"/>
        <v>1.0654825081453181</v>
      </c>
      <c r="J25" s="337">
        <f t="shared" si="4"/>
        <v>1.5365994236311238</v>
      </c>
      <c r="K25" s="339">
        <f t="shared" si="4"/>
        <v>1.0975676819396292</v>
      </c>
      <c r="L25" s="337">
        <f t="shared" si="4"/>
        <v>1.6896453089244852</v>
      </c>
      <c r="M25" s="337">
        <f t="shared" si="4"/>
        <v>4.6253393665158375</v>
      </c>
      <c r="N25" s="354">
        <f t="shared" si="4"/>
        <v>5.1274785917373524</v>
      </c>
      <c r="O25" s="337">
        <f t="shared" si="4"/>
        <v>2.0651173273269672</v>
      </c>
      <c r="P25" s="337">
        <f t="shared" si="4"/>
        <v>1.7206205258115606</v>
      </c>
      <c r="Q25" s="337">
        <f t="shared" si="4"/>
        <v>3.6114385508858975</v>
      </c>
      <c r="R25" s="337">
        <f t="shared" si="4"/>
        <v>3.848140952117018</v>
      </c>
      <c r="S25" s="339">
        <f t="shared" si="4"/>
        <v>1.9717018321986404</v>
      </c>
      <c r="T25" s="337">
        <f t="shared" si="4"/>
        <v>2.8721612575565758</v>
      </c>
      <c r="U25" s="337">
        <f t="shared" si="4"/>
        <v>1.0795765172651575</v>
      </c>
      <c r="V25" s="339">
        <f t="shared" si="4"/>
        <v>1</v>
      </c>
      <c r="W25" s="339">
        <f t="shared" si="4"/>
        <v>1.022487086353645</v>
      </c>
      <c r="X25" s="337">
        <f t="shared" si="4"/>
        <v>2.1698834232929984</v>
      </c>
      <c r="Y25" s="337">
        <f t="shared" si="4"/>
        <v>1.7890611331910216</v>
      </c>
      <c r="Z25" s="337">
        <f t="shared" si="4"/>
        <v>3.7261196420521885</v>
      </c>
      <c r="AA25" s="339">
        <f t="shared" si="4"/>
        <v>6.689225754790133</v>
      </c>
      <c r="AB25" s="337">
        <f t="shared" si="4"/>
        <v>5.9706968158303271</v>
      </c>
      <c r="AC25" s="339">
        <f t="shared" si="4"/>
        <v>6.8068932666016453</v>
      </c>
      <c r="AD25" s="337">
        <f t="shared" si="4"/>
        <v>2.7385705086928525</v>
      </c>
      <c r="AE25" s="337">
        <f t="shared" si="4"/>
        <v>1.5190879867732909</v>
      </c>
      <c r="AF25" s="337">
        <f t="shared" si="4"/>
        <v>5.8487489920524496</v>
      </c>
      <c r="AG25" s="337">
        <f t="shared" si="4"/>
        <v>2.160602538140902</v>
      </c>
      <c r="AH25" s="337">
        <f t="shared" si="4"/>
        <v>5.8162682375022783</v>
      </c>
      <c r="AI25" s="337">
        <f t="shared" si="4"/>
        <v>5.0811303454607835</v>
      </c>
      <c r="AJ25" s="337">
        <f t="shared" si="4"/>
        <v>5.6458139534883722</v>
      </c>
      <c r="AK25" s="337">
        <f t="shared" si="4"/>
        <v>2.1522741725628878</v>
      </c>
      <c r="AL25" s="337">
        <f t="shared" si="4"/>
        <v>1.9213136383933362</v>
      </c>
      <c r="AM25" s="351">
        <f t="shared" si="4"/>
        <v>3.1912845794363855</v>
      </c>
      <c r="AN25" s="62"/>
    </row>
    <row r="26" spans="1:42" ht="14" customHeight="1">
      <c r="A26" s="348"/>
      <c r="B26" s="337"/>
      <c r="C26" s="337"/>
      <c r="D26" s="337"/>
      <c r="E26" s="337"/>
      <c r="F26" s="337"/>
      <c r="G26" s="337"/>
      <c r="H26" s="337"/>
      <c r="I26" s="338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9"/>
      <c r="W26" s="337"/>
      <c r="X26" s="337"/>
      <c r="Y26" s="337"/>
      <c r="Z26" s="337"/>
      <c r="AA26" s="337"/>
      <c r="AB26" s="337"/>
      <c r="AC26" s="339"/>
      <c r="AD26" s="337"/>
      <c r="AE26" s="337"/>
      <c r="AF26" s="337"/>
      <c r="AG26" s="337"/>
      <c r="AH26" s="337"/>
      <c r="AI26" s="337"/>
      <c r="AJ26" s="337"/>
      <c r="AK26" s="337"/>
      <c r="AL26" s="337"/>
      <c r="AM26" s="351"/>
      <c r="AN26" s="62"/>
    </row>
    <row r="27" spans="1:42" ht="14" customHeight="1">
      <c r="A27" s="350" t="s">
        <v>110</v>
      </c>
      <c r="B27" s="337">
        <v>4.571355236139631</v>
      </c>
      <c r="C27" s="337">
        <v>3.2136419508811387</v>
      </c>
      <c r="D27" s="337">
        <v>5.6003460207612452</v>
      </c>
      <c r="E27" s="337">
        <v>5.8544790280098553</v>
      </c>
      <c r="F27" s="337">
        <v>6.8236685889716888</v>
      </c>
      <c r="G27" s="337">
        <v>7</v>
      </c>
      <c r="H27" s="337">
        <v>1.941202850208545</v>
      </c>
      <c r="I27" s="338">
        <v>1.0848341146800238</v>
      </c>
      <c r="J27" s="337">
        <v>3.8242074927953893</v>
      </c>
      <c r="K27" s="337">
        <v>3.7320387305244802</v>
      </c>
      <c r="L27" s="337">
        <v>6.4273455377574376</v>
      </c>
      <c r="M27" s="337">
        <v>1.4959276018099548</v>
      </c>
      <c r="N27" s="337">
        <v>6.1604639336657598</v>
      </c>
      <c r="O27" s="337">
        <v>1.5706370537572567</v>
      </c>
      <c r="P27" s="337">
        <v>2.1646947678077151</v>
      </c>
      <c r="Q27" s="337">
        <v>3.224931642825708</v>
      </c>
      <c r="R27" s="337">
        <v>3.0586550267610022</v>
      </c>
      <c r="S27" s="337">
        <v>1.8812901019947379</v>
      </c>
      <c r="T27" s="337">
        <v>2.3393137553838974</v>
      </c>
      <c r="U27" s="337">
        <v>1.3830072219425227</v>
      </c>
      <c r="V27" s="339">
        <v>1</v>
      </c>
      <c r="W27" s="337">
        <v>1.1426756224661418</v>
      </c>
      <c r="X27" s="337">
        <v>1.8298004888868094</v>
      </c>
      <c r="Y27" s="337">
        <v>2.0870980815257152</v>
      </c>
      <c r="Z27" s="337">
        <v>5.2979297856188481</v>
      </c>
      <c r="AA27" s="337">
        <v>5.6311664186195909</v>
      </c>
      <c r="AB27" s="337">
        <v>3.9485625886296249</v>
      </c>
      <c r="AC27" s="339">
        <v>6.8075875473409848</v>
      </c>
      <c r="AD27" s="337">
        <v>3.6155827430779142</v>
      </c>
      <c r="AE27" s="337">
        <v>1.0941536283781752</v>
      </c>
      <c r="AF27" s="337">
        <v>6.929046149049606</v>
      </c>
      <c r="AG27" s="337">
        <v>6.5171399844619575</v>
      </c>
      <c r="AH27" s="337">
        <v>6.6333179718836748</v>
      </c>
      <c r="AI27" s="337">
        <v>4.8745217985629417</v>
      </c>
      <c r="AJ27" s="337">
        <v>5.8510672645739916</v>
      </c>
      <c r="AK27" s="337">
        <v>2.2493060569038819</v>
      </c>
      <c r="AL27" s="337">
        <v>1.3419297057367425</v>
      </c>
      <c r="AM27" s="351">
        <v>3.7892682835782323</v>
      </c>
      <c r="AN27" s="62" t="s">
        <v>467</v>
      </c>
      <c r="AO27" s="1" t="s">
        <v>444</v>
      </c>
      <c r="AP27" s="1">
        <f>MAX(B28:AL28)</f>
        <v>7</v>
      </c>
    </row>
    <row r="28" spans="1:42" ht="28">
      <c r="A28" s="352" t="s">
        <v>507</v>
      </c>
      <c r="B28" s="332">
        <f>B27</f>
        <v>4.571355236139631</v>
      </c>
      <c r="C28" s="332">
        <f t="shared" ref="C28:AM28" si="5">C27</f>
        <v>3.2136419508811387</v>
      </c>
      <c r="D28" s="332">
        <f t="shared" si="5"/>
        <v>5.6003460207612452</v>
      </c>
      <c r="E28" s="332">
        <f t="shared" si="5"/>
        <v>5.8544790280098553</v>
      </c>
      <c r="F28" s="333">
        <f t="shared" si="5"/>
        <v>6.8236685889716888</v>
      </c>
      <c r="G28" s="336">
        <f t="shared" si="5"/>
        <v>7</v>
      </c>
      <c r="H28" s="332">
        <f t="shared" si="5"/>
        <v>1.941202850208545</v>
      </c>
      <c r="I28" s="335">
        <f t="shared" si="5"/>
        <v>1.0848341146800238</v>
      </c>
      <c r="J28" s="332">
        <f t="shared" si="5"/>
        <v>3.8242074927953893</v>
      </c>
      <c r="K28" s="336">
        <f t="shared" si="5"/>
        <v>3.7320387305244802</v>
      </c>
      <c r="L28" s="336">
        <f t="shared" si="5"/>
        <v>6.4273455377574376</v>
      </c>
      <c r="M28" s="332">
        <f t="shared" si="5"/>
        <v>1.4959276018099548</v>
      </c>
      <c r="N28" s="336">
        <f t="shared" si="5"/>
        <v>6.1604639336657598</v>
      </c>
      <c r="O28" s="333">
        <f t="shared" si="5"/>
        <v>1.5706370537572567</v>
      </c>
      <c r="P28" s="332">
        <f t="shared" si="5"/>
        <v>2.1646947678077151</v>
      </c>
      <c r="Q28" s="332">
        <f t="shared" si="5"/>
        <v>3.224931642825708</v>
      </c>
      <c r="R28" s="332">
        <f t="shared" si="5"/>
        <v>3.0586550267610022</v>
      </c>
      <c r="S28" s="333">
        <f t="shared" si="5"/>
        <v>1.8812901019947379</v>
      </c>
      <c r="T28" s="333">
        <f t="shared" si="5"/>
        <v>2.3393137553838974</v>
      </c>
      <c r="U28" s="332">
        <f t="shared" si="5"/>
        <v>1.3830072219425227</v>
      </c>
      <c r="V28" s="333">
        <f t="shared" si="5"/>
        <v>1</v>
      </c>
      <c r="W28" s="332">
        <f t="shared" si="5"/>
        <v>1.1426756224661418</v>
      </c>
      <c r="X28" s="332">
        <f t="shared" si="5"/>
        <v>1.8298004888868094</v>
      </c>
      <c r="Y28" s="336">
        <f t="shared" si="5"/>
        <v>2.0870980815257152</v>
      </c>
      <c r="Z28" s="336">
        <f t="shared" si="5"/>
        <v>5.2979297856188481</v>
      </c>
      <c r="AA28" s="332">
        <f t="shared" si="5"/>
        <v>5.6311664186195909</v>
      </c>
      <c r="AB28" s="336">
        <f t="shared" si="5"/>
        <v>3.9485625886296249</v>
      </c>
      <c r="AC28" s="333">
        <f t="shared" si="5"/>
        <v>6.8075875473409848</v>
      </c>
      <c r="AD28" s="332">
        <f t="shared" si="5"/>
        <v>3.6155827430779142</v>
      </c>
      <c r="AE28" s="332">
        <f t="shared" si="5"/>
        <v>1.0941536283781752</v>
      </c>
      <c r="AF28" s="332">
        <f t="shared" si="5"/>
        <v>6.929046149049606</v>
      </c>
      <c r="AG28" s="336">
        <f t="shared" si="5"/>
        <v>6.5171399844619575</v>
      </c>
      <c r="AH28" s="336">
        <f t="shared" si="5"/>
        <v>6.6333179718836748</v>
      </c>
      <c r="AI28" s="332">
        <f t="shared" si="5"/>
        <v>4.8745217985629417</v>
      </c>
      <c r="AJ28" s="332">
        <f t="shared" si="5"/>
        <v>5.8510672645739916</v>
      </c>
      <c r="AK28" s="332">
        <f t="shared" si="5"/>
        <v>2.2493060569038819</v>
      </c>
      <c r="AL28" s="332">
        <f t="shared" si="5"/>
        <v>1.3419297057367425</v>
      </c>
      <c r="AM28" s="353">
        <f t="shared" si="5"/>
        <v>3.7892682835782323</v>
      </c>
      <c r="AN28" s="62"/>
      <c r="AO28" s="1" t="s">
        <v>445</v>
      </c>
      <c r="AP28" s="1">
        <f>MIN(B28:AL28)</f>
        <v>1</v>
      </c>
    </row>
    <row r="29" spans="1:42" ht="14" customHeight="1">
      <c r="A29" s="348"/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51"/>
      <c r="AN29" s="62"/>
    </row>
    <row r="30" spans="1:42" ht="14" customHeight="1">
      <c r="A30" s="350" t="s">
        <v>116</v>
      </c>
      <c r="B30" s="337">
        <v>4.1278234086242307</v>
      </c>
      <c r="C30" s="337">
        <v>1.8163335621621439</v>
      </c>
      <c r="D30" s="337">
        <v>3.9775086505190305</v>
      </c>
      <c r="E30" s="337">
        <v>5.9156872185561751</v>
      </c>
      <c r="F30" s="337">
        <v>6.2784377392461845</v>
      </c>
      <c r="G30" s="337">
        <v>1.0199127146164999</v>
      </c>
      <c r="H30" s="337">
        <v>1.0514733015907729</v>
      </c>
      <c r="I30" s="337">
        <v>1.1063169443711918</v>
      </c>
      <c r="J30" s="337">
        <v>1.6478386167146974</v>
      </c>
      <c r="K30" s="337">
        <v>1.0063237466324171</v>
      </c>
      <c r="L30" s="337">
        <v>1.1189931350114417</v>
      </c>
      <c r="M30" s="337">
        <v>4.0877828054298639</v>
      </c>
      <c r="N30" s="337">
        <v>5.9339416110896899</v>
      </c>
      <c r="O30" s="337">
        <v>1.3390365618864748</v>
      </c>
      <c r="P30" s="337">
        <v>1.0975424736418677</v>
      </c>
      <c r="Q30" s="337">
        <v>1.959231062157337</v>
      </c>
      <c r="R30" s="337">
        <v>2.8615826490334522</v>
      </c>
      <c r="S30" s="337">
        <v>1.9428243628004735</v>
      </c>
      <c r="T30" s="337">
        <v>2.6193703472099497</v>
      </c>
      <c r="U30" s="337">
        <v>1.0361902556314646</v>
      </c>
      <c r="V30" s="339">
        <v>1</v>
      </c>
      <c r="W30" s="337">
        <v>1.0474975961774737</v>
      </c>
      <c r="X30" s="337">
        <v>1.7310945095813393</v>
      </c>
      <c r="Y30" s="337">
        <v>1.63628774854471</v>
      </c>
      <c r="Z30" s="337">
        <v>4.80310405601975</v>
      </c>
      <c r="AA30" s="337">
        <v>5.9295334311442325</v>
      </c>
      <c r="AB30" s="337">
        <v>5.5623388822955278</v>
      </c>
      <c r="AC30" s="337">
        <v>6.7047468746877765</v>
      </c>
      <c r="AD30" s="337">
        <v>3.4965872504829365</v>
      </c>
      <c r="AE30" s="337">
        <v>1.5945004868970265</v>
      </c>
      <c r="AF30" s="337">
        <v>6.7729410028703141</v>
      </c>
      <c r="AG30" s="337">
        <v>6.0234268460614908</v>
      </c>
      <c r="AH30" s="337">
        <v>6.2030907549745304</v>
      </c>
      <c r="AI30" s="337">
        <v>6.3660837645886037</v>
      </c>
      <c r="AJ30" s="337">
        <v>6.6137313432835825</v>
      </c>
      <c r="AK30" s="337">
        <v>2.2814893746208007</v>
      </c>
      <c r="AL30" s="337">
        <v>1.933205729359206</v>
      </c>
      <c r="AM30" s="351">
        <v>3.2876705626625591</v>
      </c>
      <c r="AN30" s="62" t="s">
        <v>468</v>
      </c>
    </row>
    <row r="31" spans="1:42" ht="14" customHeight="1">
      <c r="A31" s="350" t="s">
        <v>138</v>
      </c>
      <c r="B31" s="337">
        <v>5.4984599589322389</v>
      </c>
      <c r="C31" s="337">
        <v>2.2708209496576526</v>
      </c>
      <c r="D31" s="337">
        <v>5.2854671280276806</v>
      </c>
      <c r="E31" s="337">
        <v>5.2802231725622359</v>
      </c>
      <c r="F31" s="337">
        <v>6.1822460576075962</v>
      </c>
      <c r="G31" s="337">
        <v>1.0199127146164999</v>
      </c>
      <c r="H31" s="337">
        <v>1.0473445804851169</v>
      </c>
      <c r="I31" s="337">
        <v>1.0098289825715359</v>
      </c>
      <c r="J31" s="337">
        <v>1.1187319884726226</v>
      </c>
      <c r="K31" s="337">
        <v>1.0405360186440076</v>
      </c>
      <c r="L31" s="337">
        <v>1.1887871853546912</v>
      </c>
      <c r="M31" s="337">
        <v>1.5285067873303166</v>
      </c>
      <c r="N31" s="337">
        <v>6.0338385612746972</v>
      </c>
      <c r="O31" s="337">
        <v>1.6957492163317518</v>
      </c>
      <c r="P31" s="337">
        <v>1.5850838037355026</v>
      </c>
      <c r="Q31" s="337">
        <v>3.2683412873077868</v>
      </c>
      <c r="R31" s="337">
        <v>2.7332672864379735</v>
      </c>
      <c r="S31" s="337">
        <v>1.9577120050626535</v>
      </c>
      <c r="T31" s="337">
        <v>2.1796824603522107</v>
      </c>
      <c r="U31" s="337">
        <v>1.0792153533926969</v>
      </c>
      <c r="V31" s="339">
        <v>1</v>
      </c>
      <c r="W31" s="337">
        <v>2.0648904968333608</v>
      </c>
      <c r="X31" s="337">
        <v>1.1773358254603445</v>
      </c>
      <c r="Y31" s="337">
        <v>1.640879964539061</v>
      </c>
      <c r="Z31" s="337">
        <v>3.2511000005452542</v>
      </c>
      <c r="AA31" s="337">
        <v>4.2578922263866774</v>
      </c>
      <c r="AB31" s="337">
        <v>4.9715897254814889</v>
      </c>
      <c r="AC31" s="337">
        <v>6.6027680089338903</v>
      </c>
      <c r="AD31" s="337">
        <v>3.596265292981327</v>
      </c>
      <c r="AE31" s="337">
        <v>1.1874120703620006</v>
      </c>
      <c r="AF31" s="337">
        <v>6.7395521421208855</v>
      </c>
      <c r="AG31" s="337">
        <v>5.8507479430221601</v>
      </c>
      <c r="AH31" s="337">
        <v>6.5764787527523509</v>
      </c>
      <c r="AI31" s="337">
        <v>5.982265965527052</v>
      </c>
      <c r="AJ31" s="337">
        <v>6.306195744680851</v>
      </c>
      <c r="AK31" s="337">
        <v>1.5569354156520108</v>
      </c>
      <c r="AL31" s="337">
        <v>1.2575367851396257</v>
      </c>
      <c r="AM31" s="351">
        <v>3.1628000502317781</v>
      </c>
      <c r="AN31" s="62" t="s">
        <v>468</v>
      </c>
    </row>
    <row r="32" spans="1:42" ht="14" customHeight="1">
      <c r="A32" s="350" t="s">
        <v>143</v>
      </c>
      <c r="B32" s="337">
        <v>5.9912731006160165</v>
      </c>
      <c r="C32" s="337">
        <v>2.3086335099789159</v>
      </c>
      <c r="D32" s="337">
        <v>5.4186851211072664</v>
      </c>
      <c r="E32" s="337">
        <v>6.3073040867767425</v>
      </c>
      <c r="F32" s="337">
        <v>6.1541401371902538</v>
      </c>
      <c r="G32" s="337">
        <v>1.0199127146164999</v>
      </c>
      <c r="H32" s="337">
        <v>1.1355643044385266</v>
      </c>
      <c r="I32" s="337">
        <v>1.0139880764826095</v>
      </c>
      <c r="J32" s="337">
        <v>1.5498559077809799</v>
      </c>
      <c r="K32" s="337">
        <v>1.1702591798711253</v>
      </c>
      <c r="L32" s="337">
        <v>1.9530892448512585</v>
      </c>
      <c r="M32" s="337">
        <v>3.2841628959276021</v>
      </c>
      <c r="N32" s="337">
        <v>5.6598722721712456</v>
      </c>
      <c r="O32" s="337">
        <v>1.8213227452757041</v>
      </c>
      <c r="P32" s="337">
        <v>2.2338143387400344</v>
      </c>
      <c r="Q32" s="337">
        <v>3.9934553949202511</v>
      </c>
      <c r="R32" s="337">
        <v>3.9802257266749255</v>
      </c>
      <c r="S32" s="337">
        <v>1.8773311496804599</v>
      </c>
      <c r="T32" s="337">
        <v>2.0837528647352879</v>
      </c>
      <c r="U32" s="337">
        <v>1.8533364607007068</v>
      </c>
      <c r="V32" s="339">
        <v>1</v>
      </c>
      <c r="W32" s="337">
        <v>1.4524484277005141</v>
      </c>
      <c r="X32" s="337">
        <v>1.1477613968480276</v>
      </c>
      <c r="Y32" s="337">
        <v>1.7673723946252435</v>
      </c>
      <c r="Z32" s="337">
        <v>4.5163579809869763</v>
      </c>
      <c r="AA32" s="337">
        <v>4.9298677684256527</v>
      </c>
      <c r="AB32" s="337">
        <v>6.0720155676447725</v>
      </c>
      <c r="AC32" s="337">
        <v>6.6732184641705574</v>
      </c>
      <c r="AD32" s="337">
        <v>5.175880783736547</v>
      </c>
      <c r="AE32" s="337">
        <v>1.1113382718063236</v>
      </c>
      <c r="AF32" s="337">
        <v>5.5658950928009103</v>
      </c>
      <c r="AG32" s="337">
        <v>4.7355607314821988</v>
      </c>
      <c r="AH32" s="337">
        <v>6.1323504164820877</v>
      </c>
      <c r="AI32" s="337">
        <v>5.8937048229040609</v>
      </c>
      <c r="AJ32" s="337">
        <v>5.0029779286926992</v>
      </c>
      <c r="AK32" s="337">
        <v>4.2507630842620028</v>
      </c>
      <c r="AL32" s="337">
        <v>2.7373148016432651</v>
      </c>
      <c r="AM32" s="351">
        <v>3.4858055991013037</v>
      </c>
      <c r="AN32" s="62" t="s">
        <v>468</v>
      </c>
    </row>
    <row r="33" spans="1:42" ht="14" customHeight="1">
      <c r="A33" s="350" t="s">
        <v>154</v>
      </c>
      <c r="B33" s="337">
        <v>6.3916837782340865</v>
      </c>
      <c r="C33" s="337">
        <v>2.8280739994406865</v>
      </c>
      <c r="D33" s="337">
        <v>6.0743944636678204</v>
      </c>
      <c r="E33" s="337">
        <v>4.3520065705627449</v>
      </c>
      <c r="F33" s="337">
        <v>6.1939999461395523</v>
      </c>
      <c r="G33" s="337">
        <v>1.0199127146164999</v>
      </c>
      <c r="H33" s="337">
        <v>1.1220333026754716</v>
      </c>
      <c r="I33" s="337">
        <v>1.0611455480104734</v>
      </c>
      <c r="J33" s="337">
        <v>1.3129682997118155</v>
      </c>
      <c r="K33" s="337">
        <v>1.0513109580815652</v>
      </c>
      <c r="L33" s="337">
        <v>1.4490846681922198</v>
      </c>
      <c r="M33" s="337">
        <v>2.7375565610859729</v>
      </c>
      <c r="N33" s="337">
        <v>5.8663258410704149</v>
      </c>
      <c r="O33" s="337">
        <v>2.0383317025677767</v>
      </c>
      <c r="P33" s="337">
        <v>2.0484404982015478</v>
      </c>
      <c r="Q33" s="337">
        <v>2.0929621071824744</v>
      </c>
      <c r="R33" s="337">
        <v>4.6027630888993531</v>
      </c>
      <c r="S33" s="337">
        <v>1.8718422868986788</v>
      </c>
      <c r="T33" s="337">
        <v>1.7971825094918588</v>
      </c>
      <c r="U33" s="337">
        <v>1.3879898738949321</v>
      </c>
      <c r="V33" s="339">
        <v>1</v>
      </c>
      <c r="W33" s="337">
        <v>2.4203389023344362</v>
      </c>
      <c r="X33" s="337">
        <v>1.0557849818512262</v>
      </c>
      <c r="Y33" s="337">
        <v>1.6986084205955607</v>
      </c>
      <c r="Z33" s="337">
        <v>4.1577412576683255</v>
      </c>
      <c r="AA33" s="337">
        <v>4.3710610629390771</v>
      </c>
      <c r="AB33" s="337">
        <v>3.3988669122467283</v>
      </c>
      <c r="AC33" s="337">
        <v>6.6155187483868563</v>
      </c>
      <c r="AD33" s="337">
        <v>5.4672983166222062</v>
      </c>
      <c r="AE33" s="337">
        <v>1.0596650447625366</v>
      </c>
      <c r="AF33" s="337">
        <v>5.422608037203025</v>
      </c>
      <c r="AG33" s="337">
        <v>3.5446654806189</v>
      </c>
      <c r="AH33" s="337">
        <v>5.307018986408031</v>
      </c>
      <c r="AI33" s="337">
        <v>5.907123782258787</v>
      </c>
      <c r="AJ33" s="337">
        <v>6.6777531820697291</v>
      </c>
      <c r="AK33" s="337">
        <v>1.2350819125631234</v>
      </c>
      <c r="AL33" s="337">
        <v>1.0580409818299941</v>
      </c>
      <c r="AM33" s="351">
        <v>3.1810049926752564</v>
      </c>
      <c r="AN33" s="62" t="s">
        <v>468</v>
      </c>
    </row>
    <row r="34" spans="1:42" ht="14" customHeight="1">
      <c r="A34" s="350" t="s">
        <v>156</v>
      </c>
      <c r="B34" s="337">
        <v>4.6160164271047224</v>
      </c>
      <c r="C34" s="337">
        <v>2.6673386889471868</v>
      </c>
      <c r="D34" s="337">
        <v>5.6470588235294121</v>
      </c>
      <c r="E34" s="337">
        <v>6.3527089410631845</v>
      </c>
      <c r="F34" s="337">
        <v>6.3381859031819978</v>
      </c>
      <c r="G34" s="337">
        <v>1.0199127146164999</v>
      </c>
      <c r="H34" s="337">
        <v>1.2237515266066674</v>
      </c>
      <c r="I34" s="337">
        <v>1.188828176601171</v>
      </c>
      <c r="J34" s="337">
        <v>1.1417867435158502</v>
      </c>
      <c r="K34" s="337">
        <v>1.1993787187438143</v>
      </c>
      <c r="L34" s="337">
        <v>1.3421052631578947</v>
      </c>
      <c r="M34" s="337">
        <v>1.5538461538461539</v>
      </c>
      <c r="N34" s="337">
        <v>6.8104598710007336</v>
      </c>
      <c r="O34" s="337">
        <v>1.9050259345879736</v>
      </c>
      <c r="P34" s="337">
        <v>3.0723315795274715</v>
      </c>
      <c r="Q34" s="337">
        <v>3.5430680516503781</v>
      </c>
      <c r="R34" s="337">
        <v>2.6942197869406401</v>
      </c>
      <c r="S34" s="337">
        <v>2.346282658051027</v>
      </c>
      <c r="T34" s="337">
        <v>2.9380373956470733</v>
      </c>
      <c r="U34" s="337">
        <v>1.1464407799489615</v>
      </c>
      <c r="V34" s="339">
        <v>1</v>
      </c>
      <c r="W34" s="337">
        <v>2.2181615646065183</v>
      </c>
      <c r="X34" s="337">
        <v>1.0801209603459379</v>
      </c>
      <c r="Y34" s="337">
        <v>1.6542262654650424</v>
      </c>
      <c r="Z34" s="337">
        <v>4.5694832609843541</v>
      </c>
      <c r="AA34" s="337">
        <v>4.6156986495035985</v>
      </c>
      <c r="AB34" s="337">
        <v>5.4978399743265527</v>
      </c>
      <c r="AC34" s="337">
        <v>6.6201004419694218</v>
      </c>
      <c r="AD34" s="337">
        <v>4.50032195750161</v>
      </c>
      <c r="AE34" s="337">
        <v>1.9393082594391982</v>
      </c>
      <c r="AF34" s="337">
        <v>6.9679158537936257</v>
      </c>
      <c r="AG34" s="337">
        <v>5.8966982429683901</v>
      </c>
      <c r="AH34" s="337">
        <v>6.7058921426383247</v>
      </c>
      <c r="AI34" s="337">
        <v>6.8980777250013467</v>
      </c>
      <c r="AJ34" s="337">
        <v>7</v>
      </c>
      <c r="AK34" s="337">
        <v>3.2184511202743371</v>
      </c>
      <c r="AL34" s="337">
        <v>2.2244103138325286</v>
      </c>
      <c r="AM34" s="351">
        <v>3.5500943478626916</v>
      </c>
      <c r="AN34" s="62" t="s">
        <v>468</v>
      </c>
    </row>
    <row r="35" spans="1:42" ht="14" customHeight="1">
      <c r="A35" s="350" t="s">
        <v>158</v>
      </c>
      <c r="B35" s="337">
        <v>6.359342915811089</v>
      </c>
      <c r="C35" s="337">
        <v>1.6663140377220964</v>
      </c>
      <c r="D35" s="337">
        <v>5.1487889273356391</v>
      </c>
      <c r="E35" s="337">
        <v>6.1877085162423171</v>
      </c>
      <c r="F35" s="337">
        <v>6.3890609430964371</v>
      </c>
      <c r="G35" s="337">
        <v>1.0363405172985549</v>
      </c>
      <c r="H35" s="337">
        <v>1.0337867216850323</v>
      </c>
      <c r="I35" s="337">
        <v>1.0481816163106568</v>
      </c>
      <c r="J35" s="337">
        <v>1.1435158501440923</v>
      </c>
      <c r="K35" s="337">
        <v>1.0209615506957916</v>
      </c>
      <c r="L35" s="337">
        <v>1.2110983981693364</v>
      </c>
      <c r="M35" s="337">
        <v>1.6751131221719455</v>
      </c>
      <c r="N35" s="337">
        <v>5.3805706119813852</v>
      </c>
      <c r="O35" s="337">
        <v>2.0985939080863565</v>
      </c>
      <c r="P35" s="337">
        <v>6.1402260426458515</v>
      </c>
      <c r="Q35" s="337">
        <v>1.814664548444848</v>
      </c>
      <c r="R35" s="337">
        <v>2.2518268303240823</v>
      </c>
      <c r="S35" s="337">
        <v>1.9034158236720309</v>
      </c>
      <c r="T35" s="337">
        <v>2.0143145136525007</v>
      </c>
      <c r="U35" s="337">
        <v>2.0312321326100582</v>
      </c>
      <c r="V35" s="339">
        <v>1</v>
      </c>
      <c r="W35" s="337">
        <v>4.8157921838753364</v>
      </c>
      <c r="X35" s="337">
        <v>1.009116805384316</v>
      </c>
      <c r="Y35" s="337">
        <v>1.638182624975006</v>
      </c>
      <c r="Z35" s="337">
        <v>3.9473850373708914</v>
      </c>
      <c r="AA35" s="337">
        <v>4.2437033550877112</v>
      </c>
      <c r="AB35" s="337">
        <v>4.936273267052055</v>
      </c>
      <c r="AC35" s="337">
        <v>6.6442661279548094</v>
      </c>
      <c r="AD35" s="337">
        <v>4.0687701223438504</v>
      </c>
      <c r="AE35" s="337">
        <v>1.3215783650058797</v>
      </c>
      <c r="AF35" s="337">
        <v>6.2535286143178803</v>
      </c>
      <c r="AG35" s="337">
        <v>5.6918696922463052</v>
      </c>
      <c r="AH35" s="337">
        <v>6.1150242712289584</v>
      </c>
      <c r="AI35" s="337">
        <v>5.9973587302583926</v>
      </c>
      <c r="AJ35" s="337">
        <v>5.7235131528783842</v>
      </c>
      <c r="AK35" s="337">
        <v>2.0902642929443402</v>
      </c>
      <c r="AL35" s="337">
        <v>1.3860519109153433</v>
      </c>
      <c r="AM35" s="351">
        <v>3.363182056268637</v>
      </c>
      <c r="AN35" s="62" t="s">
        <v>468</v>
      </c>
    </row>
    <row r="36" spans="1:42" ht="14" customHeight="1">
      <c r="A36" s="350" t="s">
        <v>164</v>
      </c>
      <c r="B36" s="337">
        <v>5.3059548254620124</v>
      </c>
      <c r="C36" s="337">
        <v>1.3259194622032795</v>
      </c>
      <c r="D36" s="337">
        <v>3.6003460207612452</v>
      </c>
      <c r="E36" s="337">
        <v>6.3896853493443597</v>
      </c>
      <c r="F36" s="337">
        <v>6.6156303018878084</v>
      </c>
      <c r="G36" s="337">
        <v>1.0199127146164999</v>
      </c>
      <c r="H36" s="337">
        <v>1.1423883934191048</v>
      </c>
      <c r="I36" s="337">
        <v>1.0352573827273281</v>
      </c>
      <c r="J36" s="337">
        <v>1.0213256484149855</v>
      </c>
      <c r="K36" s="337">
        <v>1.0039755762116831</v>
      </c>
      <c r="L36" s="337">
        <v>1.0051487414187643</v>
      </c>
      <c r="M36" s="337">
        <v>1</v>
      </c>
      <c r="N36" s="337">
        <v>6.4804480921448784</v>
      </c>
      <c r="O36" s="337">
        <v>1.5064258338097263</v>
      </c>
      <c r="P36" s="337">
        <v>3.941884635054433</v>
      </c>
      <c r="Q36" s="337">
        <v>1.635267643380488</v>
      </c>
      <c r="R36" s="337">
        <v>2.0349558026913863</v>
      </c>
      <c r="S36" s="337">
        <v>1.8722740904450197</v>
      </c>
      <c r="T36" s="337">
        <v>3.4991698421536599</v>
      </c>
      <c r="U36" s="337">
        <v>1.009080827597052</v>
      </c>
      <c r="V36" s="339">
        <v>1</v>
      </c>
      <c r="W36" s="337">
        <v>1.0466197287898598</v>
      </c>
      <c r="X36" s="337">
        <v>2.3774590329108358</v>
      </c>
      <c r="Y36" s="337">
        <v>1.6213238283645628</v>
      </c>
      <c r="Z36" s="337">
        <v>3.126984415193645</v>
      </c>
      <c r="AA36" s="337">
        <v>6.4682215643167007</v>
      </c>
      <c r="AB36" s="337">
        <v>6.2290559796367866</v>
      </c>
      <c r="AC36" s="337">
        <v>6.7092052615865807</v>
      </c>
      <c r="AD36" s="337">
        <v>3.4571796522858986</v>
      </c>
      <c r="AE36" s="337">
        <v>1.8328045525090064</v>
      </c>
      <c r="AF36" s="337">
        <v>6.9679158537936257</v>
      </c>
      <c r="AG36" s="337">
        <v>6.9584564512470379</v>
      </c>
      <c r="AH36" s="337">
        <v>6.5923144863373224</v>
      </c>
      <c r="AI36" s="337">
        <v>5.4630888026802475</v>
      </c>
      <c r="AJ36" s="337">
        <v>7</v>
      </c>
      <c r="AK36" s="337">
        <v>2.3771629844306359</v>
      </c>
      <c r="AL36" s="337">
        <v>3.0302091209657172</v>
      </c>
      <c r="AM36" s="351">
        <v>3.3703527810484375</v>
      </c>
      <c r="AN36" s="62" t="s">
        <v>468</v>
      </c>
    </row>
    <row r="37" spans="1:42" ht="14" customHeight="1">
      <c r="A37" s="350" t="s">
        <v>170</v>
      </c>
      <c r="B37" s="337">
        <v>4.5636550308008212</v>
      </c>
      <c r="C37" s="337">
        <v>1.4334949480086838</v>
      </c>
      <c r="D37" s="337">
        <v>4.6228373702422143</v>
      </c>
      <c r="E37" s="337">
        <v>5.3763686312271659</v>
      </c>
      <c r="F37" s="337">
        <v>6.6732594419288196</v>
      </c>
      <c r="G37" s="337">
        <v>1.0199127146164999</v>
      </c>
      <c r="H37" s="337">
        <v>1.0149718478171028</v>
      </c>
      <c r="I37" s="337">
        <v>1.0456550193449397</v>
      </c>
      <c r="J37" s="337">
        <v>1.1521613832853026</v>
      </c>
      <c r="K37" s="337">
        <v>1.039789146293072</v>
      </c>
      <c r="L37" s="337">
        <v>1.0780892448512587</v>
      </c>
      <c r="M37" s="337">
        <v>1.5556561085972849</v>
      </c>
      <c r="N37" s="337">
        <v>5.8659923572297998</v>
      </c>
      <c r="O37" s="337">
        <v>1.685727432230173</v>
      </c>
      <c r="P37" s="337">
        <v>1.5264934520092952</v>
      </c>
      <c r="Q37" s="337">
        <v>1.5350031140999547</v>
      </c>
      <c r="R37" s="337">
        <v>1.7297186119367549</v>
      </c>
      <c r="S37" s="337">
        <v>2.118430496970392</v>
      </c>
      <c r="T37" s="337">
        <v>2.3562989179543852</v>
      </c>
      <c r="U37" s="337">
        <v>1.0321056158615733</v>
      </c>
      <c r="V37" s="339">
        <v>1</v>
      </c>
      <c r="W37" s="337">
        <v>1.0448962075868826</v>
      </c>
      <c r="X37" s="337">
        <v>1.6857856548900212</v>
      </c>
      <c r="Y37" s="337">
        <v>1.6237174738369882</v>
      </c>
      <c r="Z37" s="337">
        <v>4.4646201991357106</v>
      </c>
      <c r="AA37" s="337">
        <v>6.4808612548456672</v>
      </c>
      <c r="AB37" s="337">
        <v>5.90657443242754</v>
      </c>
      <c r="AC37" s="337">
        <v>6.7124839292554217</v>
      </c>
      <c r="AD37" s="337">
        <v>2.3705730843528654</v>
      </c>
      <c r="AE37" s="337">
        <v>1.325460146296936</v>
      </c>
      <c r="AF37" s="337">
        <v>6.7329234822529251</v>
      </c>
      <c r="AG37" s="337">
        <v>6.6191242608629937</v>
      </c>
      <c r="AH37" s="337">
        <v>6.7635382556202011</v>
      </c>
      <c r="AI37" s="337">
        <v>6.2418456678517948</v>
      </c>
      <c r="AJ37" s="337">
        <v>6.3074727452923689</v>
      </c>
      <c r="AK37" s="337">
        <v>2.0618279027546977</v>
      </c>
      <c r="AL37" s="337">
        <v>1.7121732582161728</v>
      </c>
      <c r="AM37" s="351">
        <v>3.1751215902914782</v>
      </c>
      <c r="AN37" s="62" t="s">
        <v>468</v>
      </c>
    </row>
    <row r="38" spans="1:42" ht="14" customHeight="1">
      <c r="A38" s="350" t="s">
        <v>201</v>
      </c>
      <c r="B38" s="337">
        <v>4.7238193018480494</v>
      </c>
      <c r="C38" s="337">
        <v>1.940726604070208</v>
      </c>
      <c r="D38" s="337">
        <v>4.6851211072664363</v>
      </c>
      <c r="E38" s="337">
        <v>6.2779404684358084</v>
      </c>
      <c r="F38" s="337">
        <v>6.5490818717274966</v>
      </c>
      <c r="G38" s="337">
        <v>1.0199127146164999</v>
      </c>
      <c r="H38" s="337">
        <v>1.0545947723863809</v>
      </c>
      <c r="I38" s="337">
        <v>1.1170623006860203</v>
      </c>
      <c r="J38" s="337">
        <v>1.1521613832853026</v>
      </c>
      <c r="K38" s="337">
        <v>1.0138525097225535</v>
      </c>
      <c r="L38" s="337">
        <v>1.1221395881006866</v>
      </c>
      <c r="M38" s="337">
        <v>1.3384615384615386</v>
      </c>
      <c r="N38" s="337">
        <v>6.3447843345328163</v>
      </c>
      <c r="O38" s="337">
        <v>1.6709494472123327</v>
      </c>
      <c r="P38" s="337">
        <v>1.886226411640904</v>
      </c>
      <c r="Q38" s="337">
        <v>2.7836638916503045</v>
      </c>
      <c r="R38" s="337">
        <v>2.987443133161261</v>
      </c>
      <c r="S38" s="337">
        <v>1.8764483529749627</v>
      </c>
      <c r="T38" s="337">
        <v>3.0499357357707861</v>
      </c>
      <c r="U38" s="337">
        <v>1.0439460248906292</v>
      </c>
      <c r="V38" s="339">
        <v>1</v>
      </c>
      <c r="W38" s="337">
        <v>1.0465049781203364</v>
      </c>
      <c r="X38" s="337">
        <v>1.5696063658505834</v>
      </c>
      <c r="Y38" s="337">
        <v>1.6443840559629375</v>
      </c>
      <c r="Z38" s="337">
        <v>4.6201371583322572</v>
      </c>
      <c r="AA38" s="337">
        <v>6.1158029167681134</v>
      </c>
      <c r="AB38" s="337">
        <v>5.8399057543083943</v>
      </c>
      <c r="AC38" s="337">
        <v>6.7019283842760293</v>
      </c>
      <c r="AD38" s="337">
        <v>3.775917578879588</v>
      </c>
      <c r="AE38" s="337">
        <v>1.2412414548853552</v>
      </c>
      <c r="AF38" s="337">
        <v>6.9208475417187909</v>
      </c>
      <c r="AG38" s="337">
        <v>6.957518749550232</v>
      </c>
      <c r="AH38" s="337">
        <v>6.4994574383303689</v>
      </c>
      <c r="AI38" s="337">
        <v>5.8908229019125322</v>
      </c>
      <c r="AJ38" s="337">
        <v>6.3026347305389221</v>
      </c>
      <c r="AK38" s="337">
        <v>2.5218954453664213</v>
      </c>
      <c r="AL38" s="337">
        <v>1.581129307131774</v>
      </c>
      <c r="AM38" s="351">
        <v>3.3477839528209086</v>
      </c>
      <c r="AN38" s="62" t="s">
        <v>468</v>
      </c>
    </row>
    <row r="39" spans="1:42" ht="14" customHeight="1">
      <c r="A39" s="350" t="s">
        <v>220</v>
      </c>
      <c r="B39" s="337">
        <v>5.2782340862422998</v>
      </c>
      <c r="C39" s="337">
        <v>2.5525231136375788</v>
      </c>
      <c r="D39" s="337">
        <v>5.7647058823529411</v>
      </c>
      <c r="E39" s="337">
        <v>5.9066130448327616</v>
      </c>
      <c r="F39" s="337">
        <v>6.4769888932062738</v>
      </c>
      <c r="G39" s="337">
        <v>1.2477402260978288</v>
      </c>
      <c r="H39" s="337">
        <v>1.0329845063811427</v>
      </c>
      <c r="I39" s="337">
        <v>1.051028440271127</v>
      </c>
      <c r="J39" s="337">
        <v>1.2345821325648414</v>
      </c>
      <c r="K39" s="337">
        <v>1.0653344155125783</v>
      </c>
      <c r="L39" s="337">
        <v>1.9959954233409611</v>
      </c>
      <c r="M39" s="337">
        <v>1.9339366515837104</v>
      </c>
      <c r="N39" s="337">
        <v>5.4095415195312633</v>
      </c>
      <c r="O39" s="337">
        <v>2.2024245461416423</v>
      </c>
      <c r="P39" s="337">
        <v>2.791505149700181</v>
      </c>
      <c r="Q39" s="337">
        <v>2.6877746239251881</v>
      </c>
      <c r="R39" s="337">
        <v>3.1390997087224384</v>
      </c>
      <c r="S39" s="337">
        <v>1.8902984249852133</v>
      </c>
      <c r="T39" s="337">
        <v>2.125706733615722</v>
      </c>
      <c r="U39" s="337">
        <v>1.6248668481424464</v>
      </c>
      <c r="V39" s="339">
        <v>1</v>
      </c>
      <c r="W39" s="337">
        <v>1.5308151735776763</v>
      </c>
      <c r="X39" s="337">
        <v>1.1224455460619804</v>
      </c>
      <c r="Y39" s="337">
        <v>1.6584017867076879</v>
      </c>
      <c r="Z39" s="337">
        <v>5.0425408674083396</v>
      </c>
      <c r="AA39" s="337">
        <v>4.0141955536166343</v>
      </c>
      <c r="AB39" s="337">
        <v>5.1717293346322997</v>
      </c>
      <c r="AC39" s="337">
        <v>6.6089627214107365</v>
      </c>
      <c r="AD39" s="337">
        <v>4.0175788795878944</v>
      </c>
      <c r="AE39" s="337">
        <v>1.2835936480241263</v>
      </c>
      <c r="AF39" s="337">
        <v>5.7054698406232607</v>
      </c>
      <c r="AG39" s="337">
        <v>5.6362706295200624</v>
      </c>
      <c r="AH39" s="337">
        <v>6.1667496778145381</v>
      </c>
      <c r="AI39" s="337">
        <v>5.6546676911193927</v>
      </c>
      <c r="AJ39" s="337">
        <v>6.4071911152244327</v>
      </c>
      <c r="AK39" s="337">
        <v>1.6192136042577305</v>
      </c>
      <c r="AL39" s="337">
        <v>1.1122164693083985</v>
      </c>
      <c r="AM39" s="351">
        <v>3.2747007272887387</v>
      </c>
      <c r="AN39" s="62" t="s">
        <v>468</v>
      </c>
    </row>
    <row r="40" spans="1:42" ht="14" customHeight="1">
      <c r="A40" s="350" t="s">
        <v>233</v>
      </c>
      <c r="B40" s="337">
        <v>5.7340862422997949</v>
      </c>
      <c r="C40" s="337">
        <v>2.4090044660387044</v>
      </c>
      <c r="D40" s="337">
        <v>5.2474048442906573</v>
      </c>
      <c r="E40" s="337">
        <v>6.493511569288283</v>
      </c>
      <c r="F40" s="337">
        <v>6.6955438173976933</v>
      </c>
      <c r="G40" s="337">
        <v>1.0199127146164999</v>
      </c>
      <c r="H40" s="337">
        <v>1.0165367242976038</v>
      </c>
      <c r="I40" s="337">
        <v>1.01441969073917</v>
      </c>
      <c r="J40" s="337">
        <v>1.0968299711815561</v>
      </c>
      <c r="K40" s="337">
        <v>1.0062645621584658</v>
      </c>
      <c r="L40" s="337">
        <v>1.1433066361556063</v>
      </c>
      <c r="M40" s="337">
        <v>1.4488687782805429</v>
      </c>
      <c r="N40" s="337">
        <v>6.3621838544076192</v>
      </c>
      <c r="O40" s="337">
        <v>1.4915629285114607</v>
      </c>
      <c r="P40" s="337">
        <v>1.7274371688553949</v>
      </c>
      <c r="Q40" s="337">
        <v>1.9737350237841293</v>
      </c>
      <c r="R40" s="337">
        <v>2.1118822480476638</v>
      </c>
      <c r="S40" s="337">
        <v>1.9054362638827291</v>
      </c>
      <c r="T40" s="337">
        <v>2.9228394242740876</v>
      </c>
      <c r="U40" s="337">
        <v>1.0051747121404984</v>
      </c>
      <c r="V40" s="339">
        <v>1</v>
      </c>
      <c r="W40" s="337">
        <v>1.1205160948439732</v>
      </c>
      <c r="X40" s="337">
        <v>1.7246050681246525</v>
      </c>
      <c r="Y40" s="337">
        <v>1.6444710762929764</v>
      </c>
      <c r="Z40" s="337">
        <v>4.0054868725515735</v>
      </c>
      <c r="AA40" s="337">
        <v>6.3313288434449344</v>
      </c>
      <c r="AB40" s="337">
        <v>6.2623162606732699</v>
      </c>
      <c r="AC40" s="337">
        <v>6.6537905737487906</v>
      </c>
      <c r="AD40" s="337">
        <v>3.7005795235028978</v>
      </c>
      <c r="AE40" s="337">
        <v>1.3298040170776109</v>
      </c>
      <c r="AF40" s="337">
        <v>6.8804638853965869</v>
      </c>
      <c r="AG40" s="337">
        <v>4.247414294645929</v>
      </c>
      <c r="AH40" s="337">
        <v>5.842574880818197</v>
      </c>
      <c r="AI40" s="337">
        <v>6.8671858965643553</v>
      </c>
      <c r="AJ40" s="337">
        <v>6.5432941176470587</v>
      </c>
      <c r="AK40" s="337">
        <v>2.0336091770187483</v>
      </c>
      <c r="AL40" s="337">
        <v>2.1673317008341799</v>
      </c>
      <c r="AM40" s="351">
        <v>3.3021814574009158</v>
      </c>
      <c r="AN40" s="62" t="s">
        <v>468</v>
      </c>
    </row>
    <row r="41" spans="1:42" ht="14" customHeight="1">
      <c r="A41" s="350" t="s">
        <v>223</v>
      </c>
      <c r="B41" s="337">
        <v>4.3511293634496919</v>
      </c>
      <c r="C41" s="337">
        <v>2.2712683953799284</v>
      </c>
      <c r="D41" s="337">
        <v>5.1747404844290648</v>
      </c>
      <c r="E41" s="337">
        <v>6.2955450451726183</v>
      </c>
      <c r="F41" s="337">
        <v>6.2188696230922824</v>
      </c>
      <c r="G41" s="337">
        <v>1.0199127146164999</v>
      </c>
      <c r="H41" s="337">
        <v>1.0535379082719314</v>
      </c>
      <c r="I41" s="337">
        <v>1.0390107059987144</v>
      </c>
      <c r="J41" s="337">
        <v>1.0726224783861671</v>
      </c>
      <c r="K41" s="337">
        <v>1.0489612596141424</v>
      </c>
      <c r="L41" s="337">
        <v>1.1919336384439359</v>
      </c>
      <c r="M41" s="337">
        <v>1.1266968325791855</v>
      </c>
      <c r="N41" s="337">
        <v>5.6644546951961461</v>
      </c>
      <c r="O41" s="337">
        <v>1.512851184015342</v>
      </c>
      <c r="P41" s="337">
        <v>1.2753623716714315</v>
      </c>
      <c r="Q41" s="337">
        <v>2.3363186385163086</v>
      </c>
      <c r="R41" s="337">
        <v>2.7229060348474783</v>
      </c>
      <c r="S41" s="337">
        <v>2.0163285803498865</v>
      </c>
      <c r="T41" s="337">
        <v>3.122627191469443</v>
      </c>
      <c r="U41" s="337">
        <v>1.0122653710341083</v>
      </c>
      <c r="V41" s="339">
        <v>1</v>
      </c>
      <c r="W41" s="337">
        <v>1.0848343743303037</v>
      </c>
      <c r="X41" s="337">
        <v>1.7751639120705143</v>
      </c>
      <c r="Y41" s="337">
        <v>1.6303979189360411</v>
      </c>
      <c r="Z41" s="337">
        <v>5.25050976942026</v>
      </c>
      <c r="AA41" s="337">
        <v>5.9839924406233225</v>
      </c>
      <c r="AB41" s="337">
        <v>6.3036570948957564</v>
      </c>
      <c r="AC41" s="337">
        <v>6.738639723161385</v>
      </c>
      <c r="AD41" s="337">
        <v>4.1641983258209923</v>
      </c>
      <c r="AE41" s="337">
        <v>1.4863686561409084</v>
      </c>
      <c r="AF41" s="337">
        <v>4.5654195902542103</v>
      </c>
      <c r="AG41" s="337">
        <v>6.2313007897491293</v>
      </c>
      <c r="AH41" s="337">
        <v>6.5448080133785833</v>
      </c>
      <c r="AI41" s="337">
        <v>6.0412136181864833</v>
      </c>
      <c r="AJ41" s="337">
        <v>7</v>
      </c>
      <c r="AK41" s="337">
        <v>3.2345712334878849</v>
      </c>
      <c r="AL41" s="337">
        <v>2.1197118585493455</v>
      </c>
      <c r="AM41" s="351">
        <v>3.3157332387983631</v>
      </c>
      <c r="AN41" s="62" t="s">
        <v>468</v>
      </c>
    </row>
    <row r="42" spans="1:42" ht="14" customHeight="1">
      <c r="A42" s="350" t="s">
        <v>267</v>
      </c>
      <c r="B42" s="337">
        <v>4.5097535934291582</v>
      </c>
      <c r="C42" s="337">
        <v>1.8064753481949145</v>
      </c>
      <c r="D42" s="337">
        <v>4.6937716262975773</v>
      </c>
      <c r="E42" s="337">
        <v>6.0886063043416687</v>
      </c>
      <c r="F42" s="337">
        <v>6.8274403591722415</v>
      </c>
      <c r="G42" s="337">
        <v>1.0199127146164999</v>
      </c>
      <c r="H42" s="337">
        <v>1.0234395107257854</v>
      </c>
      <c r="I42" s="337">
        <v>1.0406963278364068</v>
      </c>
      <c r="J42" s="337">
        <v>1.1302593659942364</v>
      </c>
      <c r="K42" s="337">
        <v>1.0114900067904899</v>
      </c>
      <c r="L42" s="337">
        <v>1.1507437070938216</v>
      </c>
      <c r="M42" s="337">
        <v>1.5067873303167421</v>
      </c>
      <c r="N42" s="337">
        <v>5.3835193971649975</v>
      </c>
      <c r="O42" s="337">
        <v>1.1787315530099081</v>
      </c>
      <c r="P42" s="337">
        <v>1.2027255553053235</v>
      </c>
      <c r="Q42" s="337">
        <v>2.1094786898555018</v>
      </c>
      <c r="R42" s="337">
        <v>2.047413323520332</v>
      </c>
      <c r="S42" s="337">
        <v>1.9449190619364023</v>
      </c>
      <c r="T42" s="337">
        <v>2.8148984366680203</v>
      </c>
      <c r="U42" s="337">
        <v>1.0363652760571485</v>
      </c>
      <c r="V42" s="339">
        <v>1</v>
      </c>
      <c r="W42" s="337">
        <v>1.0589914941481915</v>
      </c>
      <c r="X42" s="337">
        <v>1.89288978227939</v>
      </c>
      <c r="Y42" s="337">
        <v>1.6364048307911756</v>
      </c>
      <c r="Z42" s="337">
        <v>4.4141318906236631</v>
      </c>
      <c r="AA42" s="337">
        <v>6.1607438953417333</v>
      </c>
      <c r="AB42" s="337">
        <v>5.4549993756944435</v>
      </c>
      <c r="AC42" s="337">
        <v>6.6931292136619458</v>
      </c>
      <c r="AD42" s="337">
        <v>3.4958145524790729</v>
      </c>
      <c r="AE42" s="337">
        <v>1.2495550953749659</v>
      </c>
      <c r="AF42" s="337">
        <v>5.6709303884142503</v>
      </c>
      <c r="AG42" s="337">
        <v>4.3890511959002119</v>
      </c>
      <c r="AH42" s="337">
        <v>6.082663539376556</v>
      </c>
      <c r="AI42" s="337">
        <v>6.4920552074332534</v>
      </c>
      <c r="AJ42" s="337">
        <v>6.6890253671562085</v>
      </c>
      <c r="AK42" s="337">
        <v>1.644970458255254</v>
      </c>
      <c r="AL42" s="337">
        <v>1.4061301804132689</v>
      </c>
      <c r="AM42" s="351">
        <v>3.1069976744775882</v>
      </c>
      <c r="AN42" s="62" t="s">
        <v>468</v>
      </c>
    </row>
    <row r="43" spans="1:42" ht="14" customHeight="1">
      <c r="A43" s="350" t="s">
        <v>247</v>
      </c>
      <c r="B43" s="337">
        <v>4.6914784394250519</v>
      </c>
      <c r="C43" s="337">
        <v>2.0556813223208525</v>
      </c>
      <c r="D43" s="337">
        <v>5.5432525951557095</v>
      </c>
      <c r="E43" s="337">
        <v>5.0368857798295048</v>
      </c>
      <c r="F43" s="337">
        <v>6.2783823399286733</v>
      </c>
      <c r="G43" s="337">
        <v>1.0199127146164999</v>
      </c>
      <c r="H43" s="337">
        <v>1.1165529864402408</v>
      </c>
      <c r="I43" s="337">
        <v>1.0928672643382673</v>
      </c>
      <c r="J43" s="337">
        <v>1.1740634005763688</v>
      </c>
      <c r="K43" s="337">
        <v>1.0454263501206931</v>
      </c>
      <c r="L43" s="337">
        <v>1.312929061784897</v>
      </c>
      <c r="M43" s="337">
        <v>1.5773755656108597</v>
      </c>
      <c r="N43" s="337">
        <v>4.7337617312651536</v>
      </c>
      <c r="O43" s="337">
        <v>2.0302159467507246</v>
      </c>
      <c r="P43" s="337">
        <v>1.4766145643508024</v>
      </c>
      <c r="Q43" s="337">
        <v>3.1246896548114895</v>
      </c>
      <c r="R43" s="337">
        <v>2.8669767630820195</v>
      </c>
      <c r="S43" s="337">
        <v>1.8871654609234139</v>
      </c>
      <c r="T43" s="337">
        <v>2.4048116183898212</v>
      </c>
      <c r="U43" s="337">
        <v>1.0759072564869117</v>
      </c>
      <c r="V43" s="339">
        <v>1</v>
      </c>
      <c r="W43" s="337">
        <v>1.1099745755366905</v>
      </c>
      <c r="X43" s="337">
        <v>1.2865938794559773</v>
      </c>
      <c r="Y43" s="337">
        <v>1.7595831049177977</v>
      </c>
      <c r="Z43" s="337">
        <v>4.8843314620571361</v>
      </c>
      <c r="AA43" s="337">
        <v>5.6503527618606277</v>
      </c>
      <c r="AB43" s="337">
        <v>5.2378348148065808</v>
      </c>
      <c r="AC43" s="337">
        <v>6.7204464078797468</v>
      </c>
      <c r="AD43" s="337">
        <v>4.7900837089504194</v>
      </c>
      <c r="AE43" s="337">
        <v>1.7120979635406077</v>
      </c>
      <c r="AF43" s="337">
        <v>6.2893725711569228</v>
      </c>
      <c r="AG43" s="337">
        <v>6.6102828604559196</v>
      </c>
      <c r="AH43" s="337">
        <v>6.5069774365259114</v>
      </c>
      <c r="AI43" s="337">
        <v>6.0173792341910151</v>
      </c>
      <c r="AJ43" s="337">
        <v>6.6634104046242779</v>
      </c>
      <c r="AK43" s="337">
        <v>1.7855318438881931</v>
      </c>
      <c r="AL43" s="337">
        <v>1.5653064303724378</v>
      </c>
      <c r="AM43" s="351">
        <v>3.2739056831467086</v>
      </c>
      <c r="AN43" s="62" t="s">
        <v>468</v>
      </c>
    </row>
    <row r="44" spans="1:42" ht="14" customHeight="1">
      <c r="A44" s="350" t="s">
        <v>182</v>
      </c>
      <c r="B44" s="337">
        <v>4.178644763860369</v>
      </c>
      <c r="C44" s="337">
        <v>3.8127428653720128</v>
      </c>
      <c r="D44" s="337">
        <v>5.8788927335640135</v>
      </c>
      <c r="E44" s="337">
        <v>5.9660199949021493</v>
      </c>
      <c r="F44" s="337">
        <v>6.051734498770827</v>
      </c>
      <c r="G44" s="337">
        <v>1.0199127146164999</v>
      </c>
      <c r="H44" s="337">
        <v>1.3544745360525918</v>
      </c>
      <c r="I44" s="337">
        <v>1.144608802228698</v>
      </c>
      <c r="J44" s="337">
        <v>1.5377521613832852</v>
      </c>
      <c r="K44" s="337">
        <v>1.3277230250256564</v>
      </c>
      <c r="L44" s="337">
        <v>2.8627002288329524</v>
      </c>
      <c r="M44" s="337">
        <v>3.6045248868778281</v>
      </c>
      <c r="N44" s="337">
        <v>5.9040242488750936</v>
      </c>
      <c r="O44" s="337">
        <v>3.2198875572694488</v>
      </c>
      <c r="P44" s="337">
        <v>1.249131405399633</v>
      </c>
      <c r="Q44" s="337">
        <v>4.3531326325725601</v>
      </c>
      <c r="R44" s="337">
        <v>3.1616437267905955</v>
      </c>
      <c r="S44" s="337">
        <v>1.8722513224921995</v>
      </c>
      <c r="T44" s="337">
        <v>2.5296263129282828</v>
      </c>
      <c r="U44" s="337">
        <v>2.0146569615359304</v>
      </c>
      <c r="V44" s="339">
        <v>1</v>
      </c>
      <c r="W44" s="337">
        <v>1.18021800269669</v>
      </c>
      <c r="X44" s="337">
        <v>1.2678489025184865</v>
      </c>
      <c r="Y44" s="337">
        <v>1.7806518918959593</v>
      </c>
      <c r="Z44" s="337">
        <v>5.571819271463208</v>
      </c>
      <c r="AA44" s="337">
        <v>4.9759735382595389</v>
      </c>
      <c r="AB44" s="337">
        <v>6.5883021705070135</v>
      </c>
      <c r="AC44" s="337">
        <v>6.8834094017699403</v>
      </c>
      <c r="AD44" s="337">
        <v>5.0692776788758005</v>
      </c>
      <c r="AE44" s="337">
        <v>1.182369348221556</v>
      </c>
      <c r="AF44" s="337">
        <v>6.9679158537936257</v>
      </c>
      <c r="AG44" s="337">
        <v>5.6523946210998144</v>
      </c>
      <c r="AH44" s="337">
        <v>6.1051488284628164</v>
      </c>
      <c r="AI44" s="337">
        <v>5.811393647819906</v>
      </c>
      <c r="AJ44" s="337">
        <v>4.073727953611983</v>
      </c>
      <c r="AK44" s="337">
        <v>2.2239605534942317</v>
      </c>
      <c r="AL44" s="337">
        <v>1.1816734313354804</v>
      </c>
      <c r="AM44" s="351">
        <v>3.5286532560858559</v>
      </c>
      <c r="AN44" s="62" t="s">
        <v>468</v>
      </c>
    </row>
    <row r="45" spans="1:42" ht="14" customHeight="1">
      <c r="A45" s="350" t="s">
        <v>165</v>
      </c>
      <c r="B45" s="337">
        <v>5.8665297741273106</v>
      </c>
      <c r="C45" s="337">
        <v>2.3827895746264129</v>
      </c>
      <c r="D45" s="337">
        <v>5.2577854671280271</v>
      </c>
      <c r="E45" s="337">
        <v>6.6491319493613519</v>
      </c>
      <c r="F45" s="337">
        <v>6.9260649941715302</v>
      </c>
      <c r="G45" s="337">
        <v>1.0199127146164999</v>
      </c>
      <c r="H45" s="337">
        <v>1.032644819417631</v>
      </c>
      <c r="I45" s="337">
        <v>1.0196264326074911</v>
      </c>
      <c r="J45" s="337">
        <v>1.0593659942363112</v>
      </c>
      <c r="K45" s="337">
        <v>1.0151258642657595</v>
      </c>
      <c r="L45" s="337">
        <v>1.0843821510297482</v>
      </c>
      <c r="M45" s="337">
        <v>1.4597285067873302</v>
      </c>
      <c r="N45" s="337">
        <v>6.1201725415591346</v>
      </c>
      <c r="O45" s="337">
        <v>7</v>
      </c>
      <c r="P45" s="337">
        <v>1.5875012535362829</v>
      </c>
      <c r="Q45" s="337">
        <v>1.4369486015195618</v>
      </c>
      <c r="R45" s="337">
        <v>1.3909704896391011</v>
      </c>
      <c r="S45" s="337">
        <v>4.6098203237853816</v>
      </c>
      <c r="T45" s="337">
        <v>2.8588476924721924</v>
      </c>
      <c r="U45" s="337">
        <v>1.007391815643581</v>
      </c>
      <c r="V45" s="339">
        <v>1</v>
      </c>
      <c r="W45" s="337">
        <v>1.4005583110927031</v>
      </c>
      <c r="X45" s="337">
        <v>1.1767266762951689</v>
      </c>
      <c r="Y45" s="337">
        <v>3.0477784662428684</v>
      </c>
      <c r="Z45" s="337">
        <v>3.6100536329552311</v>
      </c>
      <c r="AA45" s="337">
        <v>6.024456647173877</v>
      </c>
      <c r="AB45" s="337">
        <v>3.63743660496079</v>
      </c>
      <c r="AC45" s="337">
        <v>6.6517505138659576</v>
      </c>
      <c r="AD45" s="337">
        <v>4.7900837089504194</v>
      </c>
      <c r="AE45" s="337">
        <v>7</v>
      </c>
      <c r="AF45" s="337">
        <v>6.9679158537936257</v>
      </c>
      <c r="AG45" s="337">
        <v>3.58796835235208</v>
      </c>
      <c r="AH45" s="337">
        <v>6.3670487367050859</v>
      </c>
      <c r="AI45" s="337">
        <v>6.2951685245366766</v>
      </c>
      <c r="AJ45" s="337">
        <v>7</v>
      </c>
      <c r="AK45" s="337">
        <v>2.1977755985012131</v>
      </c>
      <c r="AL45" s="337">
        <v>2.0738835682414147</v>
      </c>
      <c r="AM45" s="351">
        <v>3.6111715177350745</v>
      </c>
      <c r="AN45" s="62" t="s">
        <v>468</v>
      </c>
      <c r="AO45" s="1" t="s">
        <v>444</v>
      </c>
      <c r="AP45" s="1">
        <f>MAX(B82:AL82)</f>
        <v>6.8543906822622196</v>
      </c>
    </row>
    <row r="46" spans="1:42" ht="14" customHeight="1">
      <c r="A46" s="350" t="s">
        <v>227</v>
      </c>
      <c r="B46" s="337">
        <v>5.9866529774127315</v>
      </c>
      <c r="C46" s="337">
        <v>1.7379636922302872</v>
      </c>
      <c r="D46" s="337">
        <v>5.3875432525951563</v>
      </c>
      <c r="E46" s="337">
        <v>5.9117108952391746</v>
      </c>
      <c r="F46" s="337">
        <v>5.0973519895664614</v>
      </c>
      <c r="G46" s="337">
        <v>1.0199127146164999</v>
      </c>
      <c r="H46" s="337">
        <v>1.0667175097468125</v>
      </c>
      <c r="I46" s="337">
        <v>1.0563517090155159</v>
      </c>
      <c r="J46" s="337">
        <v>1.1521613832853026</v>
      </c>
      <c r="K46" s="337">
        <v>1.0498530345295563</v>
      </c>
      <c r="L46" s="337">
        <v>1.8026315789473686</v>
      </c>
      <c r="M46" s="337">
        <v>1.8144796380090498</v>
      </c>
      <c r="N46" s="337">
        <v>5.4964071550576286</v>
      </c>
      <c r="O46" s="337">
        <v>1.3528265621814417</v>
      </c>
      <c r="P46" s="337">
        <v>2.0631228339741456</v>
      </c>
      <c r="Q46" s="337">
        <v>2.6308870807127618</v>
      </c>
      <c r="R46" s="337">
        <v>2.7943844138590426</v>
      </c>
      <c r="S46" s="337">
        <v>1.8791142475459739</v>
      </c>
      <c r="T46" s="337">
        <v>2.1010913391437889</v>
      </c>
      <c r="U46" s="337">
        <v>1.7872269833989569</v>
      </c>
      <c r="V46" s="339">
        <v>1</v>
      </c>
      <c r="W46" s="337">
        <v>3.6059596078981304</v>
      </c>
      <c r="X46" s="337">
        <v>1.0030236650291156</v>
      </c>
      <c r="Y46" s="337">
        <v>1.6426692766325632</v>
      </c>
      <c r="Z46" s="337">
        <v>4.4468127291300252</v>
      </c>
      <c r="AA46" s="337">
        <v>2.1692209846015711</v>
      </c>
      <c r="AB46" s="337">
        <v>5.5035886063335369</v>
      </c>
      <c r="AC46" s="337">
        <v>6.6490962744641404</v>
      </c>
      <c r="AD46" s="337">
        <v>6.0503948215677639</v>
      </c>
      <c r="AE46" s="337">
        <v>1.1335128908467191</v>
      </c>
      <c r="AF46" s="337">
        <v>6.8061920028864797</v>
      </c>
      <c r="AG46" s="337">
        <v>6.6519522896238321</v>
      </c>
      <c r="AH46" s="337">
        <v>7</v>
      </c>
      <c r="AI46" s="337">
        <v>5.7262381308464878</v>
      </c>
      <c r="AJ46" s="337">
        <v>5.732620751341682</v>
      </c>
      <c r="AK46" s="337">
        <v>1.6733265652352571</v>
      </c>
      <c r="AL46" s="337">
        <v>1.1793853493726612</v>
      </c>
      <c r="AM46" s="351">
        <v>3.2746590523480434</v>
      </c>
      <c r="AN46" s="62" t="s">
        <v>468</v>
      </c>
    </row>
    <row r="47" spans="1:42" ht="15" thickBot="1">
      <c r="A47" s="355" t="s">
        <v>925</v>
      </c>
      <c r="B47" s="356">
        <f t="shared" ref="B47:AM47" si="6">AVERAGE(B30:B46)</f>
        <v>5.1867375286870399</v>
      </c>
      <c r="C47" s="356">
        <f t="shared" si="6"/>
        <v>2.1933002670583264</v>
      </c>
      <c r="D47" s="356">
        <f t="shared" si="6"/>
        <v>5.1416649704864641</v>
      </c>
      <c r="E47" s="356">
        <f t="shared" si="6"/>
        <v>5.928685737514015</v>
      </c>
      <c r="F47" s="356">
        <f t="shared" si="6"/>
        <v>6.3497893445477729</v>
      </c>
      <c r="G47" s="357">
        <f t="shared" si="6"/>
        <v>1.0342806742731692</v>
      </c>
      <c r="H47" s="357">
        <f t="shared" si="6"/>
        <v>1.0895763089669359</v>
      </c>
      <c r="I47" s="358">
        <f t="shared" si="6"/>
        <v>1.0638160835377246</v>
      </c>
      <c r="J47" s="356">
        <f t="shared" si="6"/>
        <v>1.2175283946431599</v>
      </c>
      <c r="K47" s="357">
        <f t="shared" si="6"/>
        <v>1.0656803484066688</v>
      </c>
      <c r="L47" s="357">
        <f t="shared" si="6"/>
        <v>1.4125386996904028</v>
      </c>
      <c r="M47" s="356">
        <f t="shared" si="6"/>
        <v>1.954910833111525</v>
      </c>
      <c r="N47" s="356">
        <f t="shared" si="6"/>
        <v>5.8500175703266279</v>
      </c>
      <c r="O47" s="357">
        <f t="shared" si="6"/>
        <v>2.1029213564628373</v>
      </c>
      <c r="P47" s="356">
        <f t="shared" si="6"/>
        <v>2.1709084434111823</v>
      </c>
      <c r="Q47" s="356">
        <f t="shared" si="6"/>
        <v>2.5458012968524306</v>
      </c>
      <c r="R47" s="356">
        <f t="shared" si="6"/>
        <v>2.7124282132122643</v>
      </c>
      <c r="S47" s="356">
        <f t="shared" si="6"/>
        <v>2.1042291124974648</v>
      </c>
      <c r="T47" s="356">
        <f t="shared" si="6"/>
        <v>2.5540113727017113</v>
      </c>
      <c r="U47" s="356">
        <f t="shared" si="6"/>
        <v>1.3049054440569205</v>
      </c>
      <c r="V47" s="358">
        <f t="shared" si="6"/>
        <v>1</v>
      </c>
      <c r="W47" s="356">
        <f t="shared" si="6"/>
        <v>1.7205304541264164</v>
      </c>
      <c r="X47" s="356">
        <f t="shared" si="6"/>
        <v>1.4166684097034068</v>
      </c>
      <c r="Y47" s="356">
        <f t="shared" si="6"/>
        <v>1.7485494781956579</v>
      </c>
      <c r="Z47" s="359">
        <f t="shared" si="6"/>
        <v>4.3930941095203888</v>
      </c>
      <c r="AA47" s="356">
        <f t="shared" si="6"/>
        <v>5.218994523196451</v>
      </c>
      <c r="AB47" s="356">
        <f t="shared" si="6"/>
        <v>5.4455485151719714</v>
      </c>
      <c r="AC47" s="356">
        <f t="shared" si="6"/>
        <v>6.6813800630108231</v>
      </c>
      <c r="AD47" s="356">
        <f t="shared" si="6"/>
        <v>4.2345179552307108</v>
      </c>
      <c r="AE47" s="356">
        <f t="shared" si="6"/>
        <v>1.7053300159523976</v>
      </c>
      <c r="AF47" s="356">
        <f t="shared" si="6"/>
        <v>6.364576918070056</v>
      </c>
      <c r="AG47" s="356">
        <f t="shared" si="6"/>
        <v>5.6049825547886289</v>
      </c>
      <c r="AH47" s="356">
        <f t="shared" si="6"/>
        <v>6.3241845069325802</v>
      </c>
      <c r="AI47" s="360">
        <f t="shared" si="6"/>
        <v>6.0909220066870819</v>
      </c>
      <c r="AJ47" s="358">
        <f t="shared" si="6"/>
        <v>6.2966793257083626</v>
      </c>
      <c r="AK47" s="356">
        <f t="shared" si="6"/>
        <v>2.2356959157062875</v>
      </c>
      <c r="AL47" s="356">
        <f t="shared" si="6"/>
        <v>1.7485712469094594</v>
      </c>
      <c r="AM47" s="361">
        <f t="shared" si="6"/>
        <v>3.3301069729555492</v>
      </c>
      <c r="AN47" s="62"/>
    </row>
    <row r="48" spans="1:42" ht="14" customHeight="1">
      <c r="A48" s="348"/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51"/>
      <c r="AN48" s="62"/>
    </row>
    <row r="49" spans="1:40" ht="14" customHeight="1">
      <c r="A49" s="350" t="s">
        <v>241</v>
      </c>
      <c r="B49" s="337">
        <v>4.4389117043121153</v>
      </c>
      <c r="C49" s="337">
        <v>2.4867083748901031</v>
      </c>
      <c r="D49" s="337">
        <v>4.4550173010380618</v>
      </c>
      <c r="E49" s="337">
        <v>6.1012149876801942</v>
      </c>
      <c r="F49" s="337">
        <v>6.4874962970942285</v>
      </c>
      <c r="G49" s="338">
        <v>1.0199127146164999</v>
      </c>
      <c r="H49" s="338">
        <v>1.1560793109395078</v>
      </c>
      <c r="I49" s="339">
        <v>1.0904593675021921</v>
      </c>
      <c r="J49" s="337">
        <v>1.3020172910662824</v>
      </c>
      <c r="K49" s="338">
        <v>1.0362037659531209</v>
      </c>
      <c r="L49" s="338">
        <v>1.1942219679633868</v>
      </c>
      <c r="M49" s="337">
        <v>1.776470588235294</v>
      </c>
      <c r="N49" s="337">
        <v>5.1144280753702169</v>
      </c>
      <c r="O49" s="338">
        <v>1.4389394012132781</v>
      </c>
      <c r="P49" s="337">
        <v>1.976521169821738</v>
      </c>
      <c r="Q49" s="337">
        <v>2.9688463615057206</v>
      </c>
      <c r="R49" s="337">
        <v>2.2649333667481728</v>
      </c>
      <c r="S49" s="337">
        <v>1.8767765680018451</v>
      </c>
      <c r="T49" s="337">
        <v>2.8454642193532145</v>
      </c>
      <c r="U49" s="337">
        <v>1.0631850751041592</v>
      </c>
      <c r="V49" s="339">
        <v>1</v>
      </c>
      <c r="W49" s="337">
        <v>1.1819989161854987</v>
      </c>
      <c r="X49" s="337">
        <v>1.9954929847574969</v>
      </c>
      <c r="Y49" s="337">
        <v>1.6258748136101455</v>
      </c>
      <c r="Z49" s="337">
        <v>4.6641174004603396</v>
      </c>
      <c r="AA49" s="337">
        <v>5.6458033331130926</v>
      </c>
      <c r="AB49" s="337">
        <v>5.9253884617600026</v>
      </c>
      <c r="AC49" s="337">
        <v>6.8022828142845126</v>
      </c>
      <c r="AD49" s="337">
        <v>3.507405022537025</v>
      </c>
      <c r="AE49" s="337">
        <v>1.2401165169284498</v>
      </c>
      <c r="AF49" s="337">
        <v>6.948883046472238</v>
      </c>
      <c r="AG49" s="337">
        <v>6.2882033143929368</v>
      </c>
      <c r="AH49" s="337">
        <v>6.0395925941738691</v>
      </c>
      <c r="AI49" s="337">
        <v>6.1383240907030698</v>
      </c>
      <c r="AJ49" s="337">
        <v>6.7927758007117438</v>
      </c>
      <c r="AK49" s="337">
        <v>2.0034804323035567</v>
      </c>
      <c r="AL49" s="337">
        <v>1.8890517023461244</v>
      </c>
      <c r="AM49" s="351">
        <v>3.2914215987337681</v>
      </c>
      <c r="AN49" s="62" t="s">
        <v>469</v>
      </c>
    </row>
    <row r="50" spans="1:40" ht="14" customHeight="1">
      <c r="A50" s="350" t="s">
        <v>265</v>
      </c>
      <c r="B50" s="337">
        <v>3.6026694045174539</v>
      </c>
      <c r="C50" s="337">
        <v>2.0515707107516445</v>
      </c>
      <c r="D50" s="337">
        <v>4.4394463667820068</v>
      </c>
      <c r="E50" s="337">
        <v>6.7831034580418592</v>
      </c>
      <c r="F50" s="337">
        <v>6.7094767457517568</v>
      </c>
      <c r="G50" s="338">
        <v>1.0199127146164999</v>
      </c>
      <c r="H50" s="338">
        <v>1.085224763181742</v>
      </c>
      <c r="I50" s="339">
        <v>1.0669063796169869</v>
      </c>
      <c r="J50" s="337">
        <v>1.2178674351585015</v>
      </c>
      <c r="K50" s="338">
        <v>1.0073601836071675</v>
      </c>
      <c r="L50" s="338">
        <v>1.1106979405034325</v>
      </c>
      <c r="M50" s="337">
        <v>1.2823529411764705</v>
      </c>
      <c r="N50" s="337">
        <v>4.5722420532097425</v>
      </c>
      <c r="O50" s="338">
        <v>1.5397610319686492</v>
      </c>
      <c r="P50" s="337">
        <v>1.1665162878196806</v>
      </c>
      <c r="Q50" s="337">
        <v>2.9688396472100038</v>
      </c>
      <c r="R50" s="337">
        <v>3.4905271792870147</v>
      </c>
      <c r="S50" s="337">
        <v>2.1335883651571512</v>
      </c>
      <c r="T50" s="337">
        <v>3.0533118499174075</v>
      </c>
      <c r="U50" s="337">
        <v>1.0257897760676635</v>
      </c>
      <c r="V50" s="339">
        <v>1</v>
      </c>
      <c r="W50" s="337">
        <v>1.1208103329843229</v>
      </c>
      <c r="X50" s="337">
        <v>1.5338878666826898</v>
      </c>
      <c r="Y50" s="337">
        <v>1.6494167692450672</v>
      </c>
      <c r="Z50" s="337">
        <v>5.5230341705843857</v>
      </c>
      <c r="AA50" s="337">
        <v>6.1421046510259734</v>
      </c>
      <c r="AB50" s="337">
        <v>6.5475795369453529</v>
      </c>
      <c r="AC50" s="337">
        <v>6.7927586396545152</v>
      </c>
      <c r="AD50" s="337">
        <v>3.7990985189954927</v>
      </c>
      <c r="AE50" s="337">
        <v>2.2306800368714605</v>
      </c>
      <c r="AF50" s="337">
        <v>6.8411889115484641</v>
      </c>
      <c r="AG50" s="337">
        <v>5.8420662589041035</v>
      </c>
      <c r="AH50" s="337">
        <v>6.1076764704761377</v>
      </c>
      <c r="AI50" s="337">
        <v>5.8785557800460069</v>
      </c>
      <c r="AJ50" s="337">
        <v>4.7164705882352944</v>
      </c>
      <c r="AK50" s="337">
        <v>1.8146194290298687</v>
      </c>
      <c r="AL50" s="337">
        <v>1.4826379839920176</v>
      </c>
      <c r="AM50" s="351">
        <v>3.2526959778260545</v>
      </c>
      <c r="AN50" s="62" t="s">
        <v>468</v>
      </c>
    </row>
    <row r="51" spans="1:40" ht="14" customHeight="1">
      <c r="A51" s="350" t="s">
        <v>100</v>
      </c>
      <c r="B51" s="337">
        <v>4.0277207392197125</v>
      </c>
      <c r="C51" s="337">
        <v>3.0082674467289117</v>
      </c>
      <c r="D51" s="337">
        <v>5.2629757785467124</v>
      </c>
      <c r="E51" s="337">
        <v>6.5066980090062021</v>
      </c>
      <c r="F51" s="337">
        <v>6.4483474460529902</v>
      </c>
      <c r="G51" s="338">
        <v>1.0199127146164999</v>
      </c>
      <c r="H51" s="338">
        <v>1.1353106820571228</v>
      </c>
      <c r="I51" s="339">
        <v>1.0916674654156628</v>
      </c>
      <c r="J51" s="337">
        <v>1.2340057636887609</v>
      </c>
      <c r="K51" s="338">
        <v>1.025587277062844</v>
      </c>
      <c r="L51" s="338">
        <v>1.1324370709382152</v>
      </c>
      <c r="M51" s="337">
        <v>2.9185520361990949</v>
      </c>
      <c r="N51" s="337">
        <v>5.5931510501669806</v>
      </c>
      <c r="O51" s="338">
        <v>1.6813786788957192</v>
      </c>
      <c r="P51" s="337">
        <v>3.3878380886834227</v>
      </c>
      <c r="Q51" s="337">
        <v>4.3367171887085094</v>
      </c>
      <c r="R51" s="337">
        <v>3.5656900501884667</v>
      </c>
      <c r="S51" s="337">
        <v>1.876547950896585</v>
      </c>
      <c r="T51" s="337">
        <v>2.5332413229736175</v>
      </c>
      <c r="U51" s="337">
        <v>1.1191830419121109</v>
      </c>
      <c r="V51" s="339">
        <v>1</v>
      </c>
      <c r="W51" s="337">
        <v>1.0854203578970734</v>
      </c>
      <c r="X51" s="337">
        <v>1.9123524191048256</v>
      </c>
      <c r="Y51" s="337">
        <v>1.7533603029186668</v>
      </c>
      <c r="Z51" s="337">
        <v>5.1824627508554304</v>
      </c>
      <c r="AA51" s="337">
        <v>5.8132770830146629</v>
      </c>
      <c r="AB51" s="337">
        <v>6.5019495088855912</v>
      </c>
      <c r="AC51" s="337">
        <v>6.8315943311117824</v>
      </c>
      <c r="AD51" s="337">
        <v>3.3493882807469415</v>
      </c>
      <c r="AE51" s="337">
        <v>2.8411167072953107</v>
      </c>
      <c r="AF51" s="337">
        <v>6.5649534207976359</v>
      </c>
      <c r="AG51" s="337">
        <v>5.8677363392447193</v>
      </c>
      <c r="AH51" s="337">
        <v>6.7753173799343642</v>
      </c>
      <c r="AI51" s="337">
        <v>6.0221634225972132</v>
      </c>
      <c r="AJ51" s="337">
        <v>3.7082456140350879</v>
      </c>
      <c r="AK51" s="337">
        <v>2.0985510069207289</v>
      </c>
      <c r="AL51" s="337">
        <v>1.7747125952790641</v>
      </c>
      <c r="AM51" s="351">
        <v>3.4591305762864124</v>
      </c>
      <c r="AN51" s="62" t="s">
        <v>469</v>
      </c>
    </row>
    <row r="52" spans="1:40" ht="14" customHeight="1">
      <c r="A52" s="350" t="s">
        <v>232</v>
      </c>
      <c r="B52" s="337">
        <v>4.4774127310061607</v>
      </c>
      <c r="C52" s="337">
        <v>2.0664720286398515</v>
      </c>
      <c r="D52" s="337">
        <v>4.5830449826989614</v>
      </c>
      <c r="E52" s="337">
        <v>6.4731881390013868</v>
      </c>
      <c r="F52" s="337">
        <v>6.3185791613928313</v>
      </c>
      <c r="G52" s="338">
        <v>1.0199127146164999</v>
      </c>
      <c r="H52" s="338">
        <v>1.1009072057287641</v>
      </c>
      <c r="I52" s="339">
        <v>1.0800211074377422</v>
      </c>
      <c r="J52" s="337">
        <v>1.2466858789625359</v>
      </c>
      <c r="K52" s="338">
        <v>1.0225263965803248</v>
      </c>
      <c r="L52" s="338">
        <v>1.416762013729977</v>
      </c>
      <c r="M52" s="337">
        <v>1.8180995475113122</v>
      </c>
      <c r="N52" s="337">
        <v>6.3115114356418012</v>
      </c>
      <c r="O52" s="338">
        <v>1.2763830205780757</v>
      </c>
      <c r="P52" s="337">
        <v>2.3286186156732636</v>
      </c>
      <c r="Q52" s="337">
        <v>3.0465620260404269</v>
      </c>
      <c r="R52" s="337">
        <v>2.8298051146723298</v>
      </c>
      <c r="S52" s="337">
        <v>1.8717299409108636</v>
      </c>
      <c r="T52" s="337">
        <v>2.5225622502165668</v>
      </c>
      <c r="U52" s="337">
        <v>1.070937381645098</v>
      </c>
      <c r="V52" s="339">
        <v>1</v>
      </c>
      <c r="W52" s="337">
        <v>1.0710424925759818</v>
      </c>
      <c r="X52" s="337">
        <v>1.3356061889156494</v>
      </c>
      <c r="Y52" s="337">
        <v>2.0248779589459112</v>
      </c>
      <c r="Z52" s="337">
        <v>4.8897920379074797</v>
      </c>
      <c r="AA52" s="337">
        <v>5.8909173135853061</v>
      </c>
      <c r="AB52" s="337">
        <v>6.4270837861232195</v>
      </c>
      <c r="AC52" s="337">
        <v>6.7111740499204124</v>
      </c>
      <c r="AD52" s="337">
        <v>2.5328396651641985</v>
      </c>
      <c r="AE52" s="337">
        <v>1.9082156226655616</v>
      </c>
      <c r="AF52" s="337">
        <v>6.4373601810407877</v>
      </c>
      <c r="AG52" s="337">
        <v>5.8219704570510151</v>
      </c>
      <c r="AH52" s="337">
        <v>6.3407033168503659</v>
      </c>
      <c r="AI52" s="337">
        <v>5.9347221375084542</v>
      </c>
      <c r="AJ52" s="337">
        <v>6.251542416452442</v>
      </c>
      <c r="AK52" s="337">
        <v>1.9459408839581323</v>
      </c>
      <c r="AL52" s="337">
        <v>1.5978136925945208</v>
      </c>
      <c r="AM52" s="351">
        <v>3.2973871322687627</v>
      </c>
      <c r="AN52" s="62" t="s">
        <v>469</v>
      </c>
    </row>
    <row r="53" spans="1:40" ht="28">
      <c r="A53" s="352" t="s">
        <v>516</v>
      </c>
      <c r="B53" s="332">
        <f>AVERAGE(B49:B52)</f>
        <v>4.1366786447638608</v>
      </c>
      <c r="C53" s="332">
        <f t="shared" ref="C53:AM53" si="7">AVERAGE(C49:C52)</f>
        <v>2.4032546402526274</v>
      </c>
      <c r="D53" s="332">
        <f t="shared" si="7"/>
        <v>4.6851211072664363</v>
      </c>
      <c r="E53" s="336">
        <f t="shared" si="7"/>
        <v>6.4660511484324106</v>
      </c>
      <c r="F53" s="332">
        <f t="shared" si="7"/>
        <v>6.4909749125729519</v>
      </c>
      <c r="G53" s="335">
        <f t="shared" si="7"/>
        <v>1.0199127146164999</v>
      </c>
      <c r="H53" s="335">
        <f t="shared" si="7"/>
        <v>1.1193804904767841</v>
      </c>
      <c r="I53" s="333">
        <f t="shared" si="7"/>
        <v>1.0822635799931462</v>
      </c>
      <c r="J53" s="332">
        <f t="shared" si="7"/>
        <v>1.2501440922190201</v>
      </c>
      <c r="K53" s="335">
        <f t="shared" si="7"/>
        <v>1.0229194058008644</v>
      </c>
      <c r="L53" s="335">
        <f t="shared" si="7"/>
        <v>1.2135297482837528</v>
      </c>
      <c r="M53" s="332">
        <f t="shared" si="7"/>
        <v>1.9488687782805429</v>
      </c>
      <c r="N53" s="332">
        <f t="shared" si="7"/>
        <v>5.3978331535971851</v>
      </c>
      <c r="O53" s="335">
        <f t="shared" si="7"/>
        <v>1.4841155331639304</v>
      </c>
      <c r="P53" s="332">
        <f t="shared" si="7"/>
        <v>2.2148735404995263</v>
      </c>
      <c r="Q53" s="332">
        <f t="shared" si="7"/>
        <v>3.3302413058661653</v>
      </c>
      <c r="R53" s="332">
        <f t="shared" si="7"/>
        <v>3.0377389277239963</v>
      </c>
      <c r="S53" s="332">
        <f t="shared" si="7"/>
        <v>1.9396607062416114</v>
      </c>
      <c r="T53" s="332">
        <f t="shared" si="7"/>
        <v>2.7386449106152013</v>
      </c>
      <c r="U53" s="332">
        <f t="shared" si="7"/>
        <v>1.0697738186822581</v>
      </c>
      <c r="V53" s="333">
        <f t="shared" si="7"/>
        <v>1</v>
      </c>
      <c r="W53" s="332">
        <f t="shared" si="7"/>
        <v>1.1148180249107191</v>
      </c>
      <c r="X53" s="332">
        <f t="shared" si="7"/>
        <v>1.6943348648651655</v>
      </c>
      <c r="Y53" s="332">
        <f t="shared" si="7"/>
        <v>1.7633824611799476</v>
      </c>
      <c r="Z53" s="336">
        <f t="shared" si="7"/>
        <v>5.0648515899519087</v>
      </c>
      <c r="AA53" s="332">
        <f t="shared" si="7"/>
        <v>5.8730255951847585</v>
      </c>
      <c r="AB53" s="333">
        <f t="shared" si="7"/>
        <v>6.3505003234285411</v>
      </c>
      <c r="AC53" s="332">
        <f t="shared" si="7"/>
        <v>6.7844524587428063</v>
      </c>
      <c r="AD53" s="332">
        <f t="shared" si="7"/>
        <v>3.2971828718609144</v>
      </c>
      <c r="AE53" s="332">
        <f t="shared" si="7"/>
        <v>2.0550322209401957</v>
      </c>
      <c r="AF53" s="332">
        <f t="shared" si="7"/>
        <v>6.6980963899647818</v>
      </c>
      <c r="AG53" s="332">
        <f t="shared" si="7"/>
        <v>5.9549940923981941</v>
      </c>
      <c r="AH53" s="332">
        <f t="shared" si="7"/>
        <v>6.3158224403586845</v>
      </c>
      <c r="AI53" s="332">
        <f t="shared" si="7"/>
        <v>5.993441357713686</v>
      </c>
      <c r="AJ53" s="332">
        <f t="shared" si="7"/>
        <v>5.3672586048586419</v>
      </c>
      <c r="AK53" s="332">
        <f t="shared" si="7"/>
        <v>1.9656479380530714</v>
      </c>
      <c r="AL53" s="332">
        <f t="shared" si="7"/>
        <v>1.6860539935529317</v>
      </c>
      <c r="AM53" s="353">
        <f t="shared" si="7"/>
        <v>3.3251588212787491</v>
      </c>
      <c r="AN53" s="62"/>
    </row>
    <row r="54" spans="1:40" ht="14" customHeight="1">
      <c r="A54" s="348"/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  <c r="Q54" s="337"/>
      <c r="R54" s="337"/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51"/>
      <c r="AN54" s="62"/>
    </row>
    <row r="55" spans="1:40" ht="14" customHeight="1">
      <c r="A55" s="350" t="s">
        <v>148</v>
      </c>
      <c r="B55" s="337">
        <v>5.6463039014373724</v>
      </c>
      <c r="C55" s="337">
        <v>4.0145032637331068</v>
      </c>
      <c r="D55" s="337">
        <v>5.7110726643598611</v>
      </c>
      <c r="E55" s="337">
        <v>6.5782038573734729</v>
      </c>
      <c r="F55" s="337">
        <v>6.7353990097371996</v>
      </c>
      <c r="G55" s="338">
        <v>1.0199127146164999</v>
      </c>
      <c r="H55" s="338">
        <v>1.0088584066132267</v>
      </c>
      <c r="I55" s="339">
        <v>1.0269546082369705</v>
      </c>
      <c r="J55" s="337">
        <v>1.1757925072046109</v>
      </c>
      <c r="K55" s="338">
        <v>1.006541581416841</v>
      </c>
      <c r="L55" s="338">
        <v>1.1721967963386728</v>
      </c>
      <c r="M55" s="337">
        <v>1.7167420814479639</v>
      </c>
      <c r="N55" s="337">
        <v>6.2341480675859735</v>
      </c>
      <c r="O55" s="338">
        <v>1.5606396821819102</v>
      </c>
      <c r="P55" s="337">
        <v>2.1554538147602145</v>
      </c>
      <c r="Q55" s="337">
        <v>2.9991136099838083</v>
      </c>
      <c r="R55" s="337">
        <v>3.0392856715774919</v>
      </c>
      <c r="S55" s="337">
        <v>1.9339408606043316</v>
      </c>
      <c r="T55" s="337">
        <v>3.711319598324283</v>
      </c>
      <c r="U55" s="337">
        <v>1.0051189175001709</v>
      </c>
      <c r="V55" s="339">
        <v>1</v>
      </c>
      <c r="W55" s="337">
        <v>1.2774677178706417</v>
      </c>
      <c r="X55" s="337">
        <v>1.4050380144262125</v>
      </c>
      <c r="Y55" s="337">
        <v>1.6698363444780071</v>
      </c>
      <c r="Z55" s="337">
        <v>3.7000310796284994</v>
      </c>
      <c r="AA55" s="337">
        <v>7</v>
      </c>
      <c r="AB55" s="337">
        <v>7</v>
      </c>
      <c r="AC55" s="337">
        <v>1</v>
      </c>
      <c r="AD55" s="337">
        <v>1</v>
      </c>
      <c r="AE55" s="337">
        <v>3.4177968568404804</v>
      </c>
      <c r="AF55" s="337">
        <v>6.9679158537936257</v>
      </c>
      <c r="AG55" s="337">
        <v>6.4153985805565297</v>
      </c>
      <c r="AH55" s="337">
        <v>6.8357290944491336</v>
      </c>
      <c r="AI55" s="337">
        <v>6.0657336999462288</v>
      </c>
      <c r="AJ55" s="337">
        <v>7</v>
      </c>
      <c r="AK55" s="337">
        <v>4.4167112104142054</v>
      </c>
      <c r="AL55" s="337">
        <v>3.2213021179143397</v>
      </c>
      <c r="AM55" s="351">
        <v>3.4822827617662671</v>
      </c>
      <c r="AN55" s="62" t="s">
        <v>470</v>
      </c>
    </row>
    <row r="56" spans="1:40" ht="14" customHeight="1">
      <c r="A56" s="350" t="s">
        <v>152</v>
      </c>
      <c r="B56" s="337">
        <v>4.9055441478439423</v>
      </c>
      <c r="C56" s="337">
        <v>2.9208035455284387</v>
      </c>
      <c r="D56" s="337">
        <v>5.7733564013840821</v>
      </c>
      <c r="E56" s="337">
        <v>5.8044181370188896</v>
      </c>
      <c r="F56" s="337">
        <v>6.4670816485913569</v>
      </c>
      <c r="G56" s="338">
        <v>1.0199127146164999</v>
      </c>
      <c r="H56" s="338">
        <v>1.0751683378013359</v>
      </c>
      <c r="I56" s="339">
        <v>1.049780879092038</v>
      </c>
      <c r="J56" s="337">
        <v>1.3043227665706052</v>
      </c>
      <c r="K56" s="338">
        <v>1.0260190586308704</v>
      </c>
      <c r="L56" s="338">
        <v>1.3418192219679634</v>
      </c>
      <c r="M56" s="337">
        <v>2.3719457013574665</v>
      </c>
      <c r="N56" s="337">
        <v>6.3526337300092459</v>
      </c>
      <c r="O56" s="338">
        <v>1.5594588427455731</v>
      </c>
      <c r="P56" s="337">
        <v>1.2713838383575311</v>
      </c>
      <c r="Q56" s="337">
        <v>3.5620820833712106</v>
      </c>
      <c r="R56" s="337">
        <v>3.019375108799395</v>
      </c>
      <c r="S56" s="337">
        <v>7</v>
      </c>
      <c r="T56" s="337">
        <v>3.7070145275545272</v>
      </c>
      <c r="U56" s="337">
        <v>1.0172286898032394</v>
      </c>
      <c r="V56" s="339">
        <v>1</v>
      </c>
      <c r="W56" s="337">
        <v>1.3315604279904913</v>
      </c>
      <c r="X56" s="337">
        <v>1.1733416637024745</v>
      </c>
      <c r="Y56" s="337">
        <v>1.6314996088946327</v>
      </c>
      <c r="Z56" s="337">
        <v>4.8946571501940239</v>
      </c>
      <c r="AA56" s="337">
        <v>5.8572344013185464</v>
      </c>
      <c r="AB56" s="337">
        <v>5.347871302045843</v>
      </c>
      <c r="AC56" s="337">
        <v>6.7789604041921452</v>
      </c>
      <c r="AD56" s="337">
        <v>4.7900837089504194</v>
      </c>
      <c r="AE56" s="337">
        <v>3.08446368468393</v>
      </c>
      <c r="AF56" s="337">
        <v>5.006059641570678</v>
      </c>
      <c r="AG56" s="337">
        <v>3.8866530317275254</v>
      </c>
      <c r="AH56" s="337">
        <v>6.0951432788800943</v>
      </c>
      <c r="AI56" s="337">
        <v>6.3486321152037721</v>
      </c>
      <c r="AJ56" s="337">
        <v>7</v>
      </c>
      <c r="AK56" s="337">
        <v>2.121909357278045</v>
      </c>
      <c r="AL56" s="337">
        <v>1.8281331975615602</v>
      </c>
      <c r="AM56" s="351">
        <v>3.5331230366280639</v>
      </c>
      <c r="AN56" s="62" t="s">
        <v>470</v>
      </c>
    </row>
    <row r="57" spans="1:40" ht="14" customHeight="1">
      <c r="A57" s="350" t="s">
        <v>230</v>
      </c>
      <c r="B57" s="337">
        <v>5.3475359342915816</v>
      </c>
      <c r="C57" s="337">
        <v>2.2975700430828985</v>
      </c>
      <c r="D57" s="337">
        <v>5.235294117647058</v>
      </c>
      <c r="E57" s="337">
        <v>6.3479849330199096</v>
      </c>
      <c r="F57" s="337">
        <v>6.2436377346295746</v>
      </c>
      <c r="G57" s="338">
        <v>1.0602155473651389</v>
      </c>
      <c r="H57" s="338">
        <v>1.0413294022853421</v>
      </c>
      <c r="I57" s="339">
        <v>1.0867528945267688</v>
      </c>
      <c r="J57" s="337">
        <v>1.1815561959654179</v>
      </c>
      <c r="K57" s="338">
        <v>1.0813718841368027</v>
      </c>
      <c r="L57" s="338">
        <v>1.3289473684210527</v>
      </c>
      <c r="M57" s="337">
        <v>1.9104072398190044</v>
      </c>
      <c r="N57" s="337">
        <v>5.5462963033487451</v>
      </c>
      <c r="O57" s="338">
        <v>1.576891954900526</v>
      </c>
      <c r="P57" s="337">
        <v>2.4909646964098018</v>
      </c>
      <c r="Q57" s="337">
        <v>4.746839576077801</v>
      </c>
      <c r="R57" s="337">
        <v>3.224900029804008</v>
      </c>
      <c r="S57" s="337">
        <v>1.8783950226778965</v>
      </c>
      <c r="T57" s="337">
        <v>2.2808155012011677</v>
      </c>
      <c r="U57" s="337">
        <v>1.0972438702511584</v>
      </c>
      <c r="V57" s="339">
        <v>1</v>
      </c>
      <c r="W57" s="337">
        <v>1.4671749684756792</v>
      </c>
      <c r="X57" s="337">
        <v>1.3474654486876316</v>
      </c>
      <c r="Y57" s="337">
        <v>1.6760091047277341</v>
      </c>
      <c r="Z57" s="337">
        <v>4.2672917169481224</v>
      </c>
      <c r="AA57" s="337">
        <v>5.4401102831477735</v>
      </c>
      <c r="AB57" s="337">
        <v>6.2375150516074704</v>
      </c>
      <c r="AC57" s="337">
        <v>6.7124216589363606</v>
      </c>
      <c r="AD57" s="337">
        <v>4.5652285898261438</v>
      </c>
      <c r="AE57" s="337">
        <v>1.1899757350715459</v>
      </c>
      <c r="AF57" s="337">
        <v>6.0531540339978021</v>
      </c>
      <c r="AG57" s="337">
        <v>6.2025963461419105</v>
      </c>
      <c r="AH57" s="337">
        <v>6.6158276748692231</v>
      </c>
      <c r="AI57" s="337">
        <v>5.8717275470905168</v>
      </c>
      <c r="AJ57" s="337">
        <v>6.0485294117647062</v>
      </c>
      <c r="AK57" s="337">
        <v>1.8026810783928047</v>
      </c>
      <c r="AL57" s="337">
        <v>1.2746073284993229</v>
      </c>
      <c r="AM57" s="351">
        <v>3.3723585467039574</v>
      </c>
      <c r="AN57" s="62" t="s">
        <v>470</v>
      </c>
    </row>
    <row r="58" spans="1:40" ht="14" customHeight="1">
      <c r="A58" s="350" t="s">
        <v>213</v>
      </c>
      <c r="B58" s="337">
        <v>5.7356262833675569</v>
      </c>
      <c r="C58" s="337">
        <v>2.7317711102964681</v>
      </c>
      <c r="D58" s="337">
        <v>5.0328719723183388</v>
      </c>
      <c r="E58" s="337">
        <v>5.7458948143532798</v>
      </c>
      <c r="F58" s="337">
        <v>6.4868545883330579</v>
      </c>
      <c r="G58" s="338">
        <v>1.0801492011557752</v>
      </c>
      <c r="H58" s="338">
        <v>1.159518016381732</v>
      </c>
      <c r="I58" s="339">
        <v>1.0904326341938717</v>
      </c>
      <c r="J58" s="337">
        <v>1.9538904899135447</v>
      </c>
      <c r="K58" s="338">
        <v>1.4214183679832129</v>
      </c>
      <c r="L58" s="338">
        <v>4.8426773455377576</v>
      </c>
      <c r="M58" s="337">
        <v>2.5674208144796382</v>
      </c>
      <c r="N58" s="337">
        <v>5.1394345081621804</v>
      </c>
      <c r="O58" s="338">
        <v>1.6433112051963921</v>
      </c>
      <c r="P58" s="337">
        <v>1.7330597312823697</v>
      </c>
      <c r="Q58" s="337">
        <v>3.1575307963951764</v>
      </c>
      <c r="R58" s="337">
        <v>3.1290981950797585</v>
      </c>
      <c r="S58" s="337">
        <v>1.8771369378849863</v>
      </c>
      <c r="T58" s="337">
        <v>2.0512567917506717</v>
      </c>
      <c r="U58" s="337">
        <v>1.3624084078573309</v>
      </c>
      <c r="V58" s="339">
        <v>1</v>
      </c>
      <c r="W58" s="337">
        <v>1.1732760986053421</v>
      </c>
      <c r="X58" s="337">
        <v>1.5048726787070357</v>
      </c>
      <c r="Y58" s="337">
        <v>1.6431091560158582</v>
      </c>
      <c r="Z58" s="337">
        <v>4.0671329019241975</v>
      </c>
      <c r="AA58" s="337">
        <v>5.4616668050369181</v>
      </c>
      <c r="AB58" s="337">
        <v>5.6079663982637653</v>
      </c>
      <c r="AC58" s="337">
        <v>6.7075192632778595</v>
      </c>
      <c r="AD58" s="337">
        <v>3.4883847639803856</v>
      </c>
      <c r="AE58" s="337">
        <v>1.2519201002124076</v>
      </c>
      <c r="AF58" s="337">
        <v>5.9481620688325032</v>
      </c>
      <c r="AG58" s="337">
        <v>5.3898512812062291</v>
      </c>
      <c r="AH58" s="337">
        <v>5.2786527222715645</v>
      </c>
      <c r="AI58" s="337">
        <v>5.9532668284182231</v>
      </c>
      <c r="AJ58" s="337">
        <v>6.1225135623869793</v>
      </c>
      <c r="AK58" s="337">
        <v>2.0624000244304548</v>
      </c>
      <c r="AL58" s="337">
        <v>1.329055135857631</v>
      </c>
      <c r="AM58" s="351">
        <v>3.3495003243608235</v>
      </c>
      <c r="AN58" s="62" t="s">
        <v>470</v>
      </c>
    </row>
    <row r="59" spans="1:40" ht="28">
      <c r="A59" s="352" t="s">
        <v>480</v>
      </c>
      <c r="B59" s="336">
        <f t="shared" ref="B59:AM59" si="8">AVERAGE(B55:B58)</f>
        <v>5.4087525667351137</v>
      </c>
      <c r="C59" s="332">
        <f t="shared" si="8"/>
        <v>2.9911619906602276</v>
      </c>
      <c r="D59" s="332">
        <f t="shared" si="8"/>
        <v>5.438148788927335</v>
      </c>
      <c r="E59" s="332">
        <f t="shared" si="8"/>
        <v>6.1191254354413882</v>
      </c>
      <c r="F59" s="332">
        <f t="shared" si="8"/>
        <v>6.4832432453227984</v>
      </c>
      <c r="G59" s="335">
        <f t="shared" si="8"/>
        <v>1.0450475444384786</v>
      </c>
      <c r="H59" s="335">
        <f t="shared" si="8"/>
        <v>1.0712185407704091</v>
      </c>
      <c r="I59" s="333">
        <f t="shared" si="8"/>
        <v>1.0634802540124122</v>
      </c>
      <c r="J59" s="332">
        <f t="shared" si="8"/>
        <v>1.4038904899135447</v>
      </c>
      <c r="K59" s="335">
        <f t="shared" si="8"/>
        <v>1.1338377230419319</v>
      </c>
      <c r="L59" s="335">
        <f t="shared" si="8"/>
        <v>2.1714101830663615</v>
      </c>
      <c r="M59" s="332">
        <f t="shared" si="8"/>
        <v>2.141628959276018</v>
      </c>
      <c r="N59" s="332">
        <f t="shared" si="8"/>
        <v>5.818128152276536</v>
      </c>
      <c r="O59" s="335">
        <f t="shared" si="8"/>
        <v>1.5850754212561005</v>
      </c>
      <c r="P59" s="332">
        <f t="shared" si="8"/>
        <v>1.9127155202024793</v>
      </c>
      <c r="Q59" s="332">
        <f t="shared" si="8"/>
        <v>3.6163915164569995</v>
      </c>
      <c r="R59" s="332">
        <f t="shared" si="8"/>
        <v>3.1031647513151634</v>
      </c>
      <c r="S59" s="332">
        <f t="shared" si="8"/>
        <v>3.1723682052918032</v>
      </c>
      <c r="T59" s="332">
        <f t="shared" si="8"/>
        <v>2.9376016047076625</v>
      </c>
      <c r="U59" s="332">
        <f t="shared" si="8"/>
        <v>1.1204999713529749</v>
      </c>
      <c r="V59" s="333">
        <f t="shared" si="8"/>
        <v>1</v>
      </c>
      <c r="W59" s="332">
        <f t="shared" si="8"/>
        <v>1.3123698032355386</v>
      </c>
      <c r="X59" s="332">
        <f t="shared" si="8"/>
        <v>1.3576794513808386</v>
      </c>
      <c r="Y59" s="333">
        <f t="shared" si="8"/>
        <v>1.655113553529058</v>
      </c>
      <c r="Z59" s="332">
        <f t="shared" si="8"/>
        <v>4.2322782121737106</v>
      </c>
      <c r="AA59" s="332">
        <f t="shared" si="8"/>
        <v>5.9397528723758093</v>
      </c>
      <c r="AB59" s="333">
        <f t="shared" si="8"/>
        <v>6.0483381879792697</v>
      </c>
      <c r="AC59" s="336">
        <f t="shared" si="8"/>
        <v>5.2997253316015911</v>
      </c>
      <c r="AD59" s="332">
        <f t="shared" si="8"/>
        <v>3.4609242656892372</v>
      </c>
      <c r="AE59" s="332">
        <f t="shared" si="8"/>
        <v>2.2360390942020909</v>
      </c>
      <c r="AF59" s="332">
        <f t="shared" si="8"/>
        <v>5.9938228995486522</v>
      </c>
      <c r="AG59" s="332">
        <f t="shared" si="8"/>
        <v>5.4736248099080491</v>
      </c>
      <c r="AH59" s="332">
        <f t="shared" si="8"/>
        <v>6.2063381926175047</v>
      </c>
      <c r="AI59" s="336">
        <f t="shared" si="8"/>
        <v>6.059840047664685</v>
      </c>
      <c r="AJ59" s="333">
        <f t="shared" si="8"/>
        <v>6.5427607435379205</v>
      </c>
      <c r="AK59" s="332">
        <f t="shared" si="8"/>
        <v>2.6009254176288774</v>
      </c>
      <c r="AL59" s="332">
        <f t="shared" si="8"/>
        <v>1.9132744449582137</v>
      </c>
      <c r="AM59" s="353">
        <f t="shared" si="8"/>
        <v>3.434316167364778</v>
      </c>
      <c r="AN59" s="62"/>
    </row>
    <row r="60" spans="1:40" ht="14" customHeight="1">
      <c r="A60" s="348"/>
      <c r="B60" s="337"/>
      <c r="C60" s="337"/>
      <c r="D60" s="337"/>
      <c r="E60" s="337"/>
      <c r="F60" s="337"/>
      <c r="G60" s="337"/>
      <c r="H60" s="337"/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  <c r="AA60" s="337"/>
      <c r="AB60" s="337"/>
      <c r="AC60" s="337"/>
      <c r="AD60" s="337"/>
      <c r="AE60" s="337"/>
      <c r="AF60" s="337"/>
      <c r="AG60" s="337"/>
      <c r="AH60" s="337"/>
      <c r="AI60" s="337"/>
      <c r="AJ60" s="337"/>
      <c r="AK60" s="337"/>
      <c r="AL60" s="337"/>
      <c r="AM60" s="351"/>
      <c r="AN60" s="62"/>
    </row>
    <row r="61" spans="1:40" ht="14" customHeight="1">
      <c r="A61" s="350" t="s">
        <v>59</v>
      </c>
      <c r="B61" s="337">
        <v>4.113963039014374</v>
      </c>
      <c r="C61" s="337">
        <v>1.6026079145653958</v>
      </c>
      <c r="D61" s="337">
        <v>1</v>
      </c>
      <c r="E61" s="337">
        <v>6.2296468322523992</v>
      </c>
      <c r="F61" s="337">
        <v>6.8601213398940493</v>
      </c>
      <c r="G61" s="338">
        <v>1.0199127146164999</v>
      </c>
      <c r="H61" s="338">
        <v>1.0520596736277135</v>
      </c>
      <c r="I61" s="339">
        <v>1.0269958059844582</v>
      </c>
      <c r="J61" s="337">
        <v>1.0922190201729107</v>
      </c>
      <c r="K61" s="338">
        <v>1.0035062762097648</v>
      </c>
      <c r="L61" s="338">
        <v>1.1498855835240276</v>
      </c>
      <c r="M61" s="337">
        <v>1.5375565610859727</v>
      </c>
      <c r="N61" s="337">
        <v>5.853298350503124</v>
      </c>
      <c r="O61" s="338">
        <v>1.3866628635938487</v>
      </c>
      <c r="P61" s="337">
        <v>1.3628879545409127</v>
      </c>
      <c r="Q61" s="337">
        <v>3.354147333865753</v>
      </c>
      <c r="R61" s="337">
        <v>3.931159342412593</v>
      </c>
      <c r="S61" s="337">
        <v>2.2104692872276948</v>
      </c>
      <c r="T61" s="337">
        <v>5.5751754212735651</v>
      </c>
      <c r="U61" s="337">
        <v>1.0066532232890513</v>
      </c>
      <c r="V61" s="339">
        <v>1</v>
      </c>
      <c r="W61" s="337">
        <v>1.005172525919678</v>
      </c>
      <c r="X61" s="337">
        <v>4.8830752893887981</v>
      </c>
      <c r="Y61" s="337">
        <v>1.6776262018721733</v>
      </c>
      <c r="Z61" s="337">
        <v>2.7835774131599695</v>
      </c>
      <c r="AA61" s="337">
        <v>6.8057819117113318</v>
      </c>
      <c r="AB61" s="337">
        <v>6.4799010835590014</v>
      </c>
      <c r="AC61" s="337">
        <v>6.886816730644961</v>
      </c>
      <c r="AD61" s="337">
        <v>2.6168705730843529</v>
      </c>
      <c r="AE61" s="337">
        <v>3.0360778520976801</v>
      </c>
      <c r="AF61" s="337">
        <v>4.9571978815616777</v>
      </c>
      <c r="AG61" s="337">
        <v>3.0423628303163657</v>
      </c>
      <c r="AH61" s="337">
        <v>2.9938886520152033</v>
      </c>
      <c r="AI61" s="337">
        <v>6.0328078286366518</v>
      </c>
      <c r="AJ61" s="337">
        <v>6.1449339207048457</v>
      </c>
      <c r="AK61" s="337">
        <v>1.6932308560867266</v>
      </c>
      <c r="AL61" s="337">
        <v>1.3701682056232041</v>
      </c>
      <c r="AM61" s="351">
        <v>3.1291464403793712</v>
      </c>
      <c r="AN61" s="62" t="s">
        <v>471</v>
      </c>
    </row>
    <row r="62" spans="1:40" ht="14" customHeight="1">
      <c r="A62" s="350" t="s">
        <v>178</v>
      </c>
      <c r="B62" s="337">
        <v>4.754620123203285</v>
      </c>
      <c r="C62" s="337">
        <v>2.471740540651616</v>
      </c>
      <c r="D62" s="337">
        <v>4.046712802768166</v>
      </c>
      <c r="E62" s="337">
        <v>6.3903310770625046</v>
      </c>
      <c r="F62" s="337">
        <v>6.2165336185372269</v>
      </c>
      <c r="G62" s="338">
        <v>1.0692420479152529</v>
      </c>
      <c r="H62" s="338">
        <v>1.0732907764695472</v>
      </c>
      <c r="I62" s="339">
        <v>1.1336748956207643</v>
      </c>
      <c r="J62" s="337">
        <v>1.2507204610951008</v>
      </c>
      <c r="K62" s="338">
        <v>1.0298380358800636</v>
      </c>
      <c r="L62" s="338">
        <v>1.1407322654462242</v>
      </c>
      <c r="M62" s="337">
        <v>2.3429864253393666</v>
      </c>
      <c r="N62" s="337">
        <v>5.8432951765183816</v>
      </c>
      <c r="O62" s="338">
        <v>1.5372968507558165</v>
      </c>
      <c r="P62" s="337">
        <v>1.2960054911000778</v>
      </c>
      <c r="Q62" s="337">
        <v>7</v>
      </c>
      <c r="R62" s="337">
        <v>4.9727952708889456</v>
      </c>
      <c r="S62" s="337">
        <v>1.8794233537245726</v>
      </c>
      <c r="T62" s="337">
        <v>3.5237863380487111</v>
      </c>
      <c r="U62" s="337">
        <v>1.0952382598376604</v>
      </c>
      <c r="V62" s="339">
        <v>1</v>
      </c>
      <c r="W62" s="337">
        <v>1.086062535233365</v>
      </c>
      <c r="X62" s="337">
        <v>2.574486811973661</v>
      </c>
      <c r="Y62" s="337">
        <v>1.8786447559190058</v>
      </c>
      <c r="Z62" s="337">
        <v>3.8589245308431082</v>
      </c>
      <c r="AA62" s="337">
        <v>6.4165570442402746</v>
      </c>
      <c r="AB62" s="337">
        <v>6.6720818280594312</v>
      </c>
      <c r="AC62" s="337">
        <v>6.8588087152944981</v>
      </c>
      <c r="AD62" s="337">
        <v>2.5680250206972679</v>
      </c>
      <c r="AE62" s="337">
        <v>1.9125850724420672</v>
      </c>
      <c r="AF62" s="337">
        <v>5.5061539860329312</v>
      </c>
      <c r="AG62" s="337">
        <v>5.1470155409877041</v>
      </c>
      <c r="AH62" s="337">
        <v>4.6504515243729765</v>
      </c>
      <c r="AI62" s="337">
        <v>5.7181694274040762</v>
      </c>
      <c r="AJ62" s="337">
        <v>4.6232653061224491</v>
      </c>
      <c r="AK62" s="337">
        <v>1.7263409258900784</v>
      </c>
      <c r="AL62" s="337">
        <v>1.3495822846450785</v>
      </c>
      <c r="AM62" s="351">
        <v>3.3409572735411159</v>
      </c>
      <c r="AN62" s="62" t="s">
        <v>471</v>
      </c>
    </row>
    <row r="63" spans="1:40" ht="14" customHeight="1">
      <c r="A63" s="350" t="s">
        <v>204</v>
      </c>
      <c r="B63" s="337">
        <v>4.2525667351129366</v>
      </c>
      <c r="C63" s="337">
        <v>1.5968639289047979</v>
      </c>
      <c r="D63" s="337">
        <v>3.2958477508650512</v>
      </c>
      <c r="E63" s="337">
        <v>6.1901554844373949</v>
      </c>
      <c r="F63" s="337">
        <v>6.4191058396266705</v>
      </c>
      <c r="G63" s="338">
        <v>1.0199127146164999</v>
      </c>
      <c r="H63" s="338">
        <v>1.0375827438692033</v>
      </c>
      <c r="I63" s="339">
        <v>1.0920373420844902</v>
      </c>
      <c r="J63" s="337">
        <v>1.110086455331412</v>
      </c>
      <c r="K63" s="338">
        <v>1.0094733151808031</v>
      </c>
      <c r="L63" s="338">
        <v>1.0672196796338673</v>
      </c>
      <c r="M63" s="337">
        <v>1.3927601809954751</v>
      </c>
      <c r="N63" s="337">
        <v>5.8747470186804023</v>
      </c>
      <c r="O63" s="338">
        <v>1.4260910739194719</v>
      </c>
      <c r="P63" s="337">
        <v>2.4022221218407962</v>
      </c>
      <c r="Q63" s="337">
        <v>4.6825314818651416</v>
      </c>
      <c r="R63" s="337">
        <v>4.5532757874260357</v>
      </c>
      <c r="S63" s="337">
        <v>2.1892405930303021</v>
      </c>
      <c r="T63" s="337">
        <v>3.2068203186029622</v>
      </c>
      <c r="U63" s="337">
        <v>1.0442244400786054</v>
      </c>
      <c r="V63" s="339">
        <v>1</v>
      </c>
      <c r="W63" s="337">
        <v>1.0297058188466033</v>
      </c>
      <c r="X63" s="337">
        <v>2.7759917828701268</v>
      </c>
      <c r="Y63" s="337">
        <v>1.6666556495546507</v>
      </c>
      <c r="Z63" s="337">
        <v>3.7271370181377277</v>
      </c>
      <c r="AA63" s="337">
        <v>6.5298990504216894</v>
      </c>
      <c r="AB63" s="337">
        <v>6.5852103205138608</v>
      </c>
      <c r="AC63" s="337">
        <v>6.8543122119667954</v>
      </c>
      <c r="AD63" s="337">
        <v>2.1752736638763683</v>
      </c>
      <c r="AE63" s="337">
        <v>1.7252265373049374</v>
      </c>
      <c r="AF63" s="337">
        <v>6.9679158537936257</v>
      </c>
      <c r="AG63" s="337">
        <v>5.6099872362798484</v>
      </c>
      <c r="AH63" s="337">
        <v>5.6194367504782363</v>
      </c>
      <c r="AI63" s="337">
        <v>6.1009017727119819</v>
      </c>
      <c r="AJ63" s="337">
        <v>6.1123475609756097</v>
      </c>
      <c r="AK63" s="337">
        <v>2.2860284582459509</v>
      </c>
      <c r="AL63" s="337">
        <v>1.6013582278085341</v>
      </c>
      <c r="AM63" s="351">
        <v>3.3305446735105098</v>
      </c>
      <c r="AN63" s="62" t="s">
        <v>471</v>
      </c>
    </row>
    <row r="64" spans="1:40" ht="14" customHeight="1">
      <c r="A64" s="350" t="s">
        <v>185</v>
      </c>
      <c r="B64" s="337">
        <v>1.93788501026694</v>
      </c>
      <c r="C64" s="337">
        <v>2.3393317082008185</v>
      </c>
      <c r="D64" s="337">
        <v>4.4896193771626294</v>
      </c>
      <c r="E64" s="337">
        <v>5.4075674757144059</v>
      </c>
      <c r="F64" s="337">
        <v>5.5461926434322955</v>
      </c>
      <c r="G64" s="338">
        <v>1.0199127146164999</v>
      </c>
      <c r="H64" s="338">
        <v>1.1145586289470444</v>
      </c>
      <c r="I64" s="339">
        <v>1.0724843119116438</v>
      </c>
      <c r="J64" s="337">
        <v>1.1608069164265129</v>
      </c>
      <c r="K64" s="338">
        <v>1.0280915311660785</v>
      </c>
      <c r="L64" s="338">
        <v>1.2059496567505721</v>
      </c>
      <c r="M64" s="337">
        <v>1.6733031674208143</v>
      </c>
      <c r="N64" s="337">
        <v>6.4046102942286218</v>
      </c>
      <c r="O64" s="338">
        <v>1.600910906155564</v>
      </c>
      <c r="P64" s="337">
        <v>1.6597427356016734</v>
      </c>
      <c r="Q64" s="337">
        <v>6.862127894653459</v>
      </c>
      <c r="R64" s="337">
        <v>5.3113193851203579</v>
      </c>
      <c r="S64" s="337">
        <v>3.0155798486926155</v>
      </c>
      <c r="T64" s="337">
        <v>4.4069155613820863</v>
      </c>
      <c r="U64" s="337">
        <v>1.0223459591821802</v>
      </c>
      <c r="V64" s="339">
        <v>1</v>
      </c>
      <c r="W64" s="337">
        <v>1.0351444219367569</v>
      </c>
      <c r="X64" s="337">
        <v>2.2376420605759888</v>
      </c>
      <c r="Y64" s="337">
        <v>1.8118289780511394</v>
      </c>
      <c r="Z64" s="337">
        <v>5.8118872175819112</v>
      </c>
      <c r="AA64" s="337">
        <v>6.2647827358028625</v>
      </c>
      <c r="AB64" s="337">
        <v>6.3362755397321298</v>
      </c>
      <c r="AC64" s="337">
        <v>6.7973979946996277</v>
      </c>
      <c r="AD64" s="337">
        <v>3.1674179008370897</v>
      </c>
      <c r="AE64" s="337">
        <v>2.7249076030396666</v>
      </c>
      <c r="AF64" s="337">
        <v>7</v>
      </c>
      <c r="AG64" s="337">
        <v>4.6619003301119992</v>
      </c>
      <c r="AH64" s="337">
        <v>4.5696876569449456</v>
      </c>
      <c r="AI64" s="337">
        <v>6.0072081221203923</v>
      </c>
      <c r="AJ64" s="337">
        <v>7</v>
      </c>
      <c r="AK64" s="337">
        <v>2.5042328654420531</v>
      </c>
      <c r="AL64" s="337">
        <v>2.7612566942573258</v>
      </c>
      <c r="AM64" s="351">
        <v>3.5127250229234241</v>
      </c>
      <c r="AN64" s="62" t="s">
        <v>471</v>
      </c>
    </row>
    <row r="65" spans="1:40" ht="28">
      <c r="A65" s="352" t="s">
        <v>481</v>
      </c>
      <c r="B65" s="332">
        <f>AVERAGE(B61:B64)</f>
        <v>3.7647587268993843</v>
      </c>
      <c r="C65" s="334">
        <f t="shared" ref="C65:AM65" si="9">AVERAGE(C61:C64)</f>
        <v>2.0026360230806568</v>
      </c>
      <c r="D65" s="332">
        <f t="shared" si="9"/>
        <v>3.2080449826989614</v>
      </c>
      <c r="E65" s="332">
        <f t="shared" si="9"/>
        <v>6.0544252173666759</v>
      </c>
      <c r="F65" s="332">
        <f t="shared" si="9"/>
        <v>6.2604883603725607</v>
      </c>
      <c r="G65" s="335">
        <f t="shared" si="9"/>
        <v>1.0322450479411882</v>
      </c>
      <c r="H65" s="335">
        <f t="shared" si="9"/>
        <v>1.0693729557283771</v>
      </c>
      <c r="I65" s="333">
        <f t="shared" si="9"/>
        <v>1.081298088900339</v>
      </c>
      <c r="J65" s="333">
        <f t="shared" si="9"/>
        <v>1.1534582132564841</v>
      </c>
      <c r="K65" s="335">
        <f t="shared" si="9"/>
        <v>1.0177272896091774</v>
      </c>
      <c r="L65" s="335">
        <f t="shared" si="9"/>
        <v>1.1409467963386728</v>
      </c>
      <c r="M65" s="332">
        <f t="shared" si="9"/>
        <v>1.7366515837104073</v>
      </c>
      <c r="N65" s="336">
        <f t="shared" si="9"/>
        <v>5.9939877099826324</v>
      </c>
      <c r="O65" s="335">
        <f t="shared" si="9"/>
        <v>1.4877404236061751</v>
      </c>
      <c r="P65" s="332">
        <f t="shared" si="9"/>
        <v>1.6802145757708651</v>
      </c>
      <c r="Q65" s="336">
        <f t="shared" si="9"/>
        <v>5.4747016775960882</v>
      </c>
      <c r="R65" s="336">
        <f t="shared" si="9"/>
        <v>4.6921374464619827</v>
      </c>
      <c r="S65" s="332">
        <f t="shared" si="9"/>
        <v>2.323678270668796</v>
      </c>
      <c r="T65" s="332">
        <f t="shared" si="9"/>
        <v>4.1781744098268305</v>
      </c>
      <c r="U65" s="333">
        <f t="shared" si="9"/>
        <v>1.0421154705968743</v>
      </c>
      <c r="V65" s="333">
        <f t="shared" si="9"/>
        <v>1</v>
      </c>
      <c r="W65" s="332">
        <f t="shared" si="9"/>
        <v>1.0390213254841008</v>
      </c>
      <c r="X65" s="332">
        <f t="shared" si="9"/>
        <v>3.1177989862021436</v>
      </c>
      <c r="Y65" s="332">
        <f t="shared" si="9"/>
        <v>1.7586888963492422</v>
      </c>
      <c r="Z65" s="332">
        <f t="shared" si="9"/>
        <v>4.0453815449306791</v>
      </c>
      <c r="AA65" s="333">
        <f t="shared" si="9"/>
        <v>6.5042551855440394</v>
      </c>
      <c r="AB65" s="333">
        <f t="shared" si="9"/>
        <v>6.5183671929661049</v>
      </c>
      <c r="AC65" s="333">
        <f t="shared" si="9"/>
        <v>6.8493339131514706</v>
      </c>
      <c r="AD65" s="332">
        <f t="shared" si="9"/>
        <v>2.6318967896237693</v>
      </c>
      <c r="AE65" s="332">
        <f t="shared" si="9"/>
        <v>2.349699266221088</v>
      </c>
      <c r="AF65" s="332">
        <f t="shared" si="9"/>
        <v>6.1078169303470586</v>
      </c>
      <c r="AG65" s="332">
        <f t="shared" si="9"/>
        <v>4.61531648442398</v>
      </c>
      <c r="AH65" s="332">
        <f t="shared" si="9"/>
        <v>4.4583661459528408</v>
      </c>
      <c r="AI65" s="332">
        <f t="shared" si="9"/>
        <v>5.9647717877182753</v>
      </c>
      <c r="AJ65" s="332">
        <f t="shared" si="9"/>
        <v>5.9701366969507266</v>
      </c>
      <c r="AK65" s="332">
        <f t="shared" si="9"/>
        <v>2.0524582764162025</v>
      </c>
      <c r="AL65" s="332">
        <f t="shared" si="9"/>
        <v>1.7705913530835355</v>
      </c>
      <c r="AM65" s="353">
        <f t="shared" si="9"/>
        <v>3.3283433525886053</v>
      </c>
      <c r="AN65" s="62"/>
    </row>
    <row r="66" spans="1:40" ht="14" customHeight="1">
      <c r="A66" s="348"/>
      <c r="B66" s="337"/>
      <c r="C66" s="337"/>
      <c r="D66" s="337"/>
      <c r="E66" s="337"/>
      <c r="F66" s="337"/>
      <c r="G66" s="337"/>
      <c r="H66" s="337"/>
      <c r="I66" s="337"/>
      <c r="J66" s="337"/>
      <c r="K66" s="337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37"/>
      <c r="X66" s="337"/>
      <c r="Y66" s="337"/>
      <c r="Z66" s="337"/>
      <c r="AA66" s="337"/>
      <c r="AB66" s="337"/>
      <c r="AC66" s="337"/>
      <c r="AD66" s="337"/>
      <c r="AE66" s="337"/>
      <c r="AF66" s="337"/>
      <c r="AG66" s="337"/>
      <c r="AH66" s="337"/>
      <c r="AI66" s="337"/>
      <c r="AJ66" s="337"/>
      <c r="AK66" s="337"/>
      <c r="AL66" s="337"/>
      <c r="AM66" s="351"/>
      <c r="AN66" s="62"/>
    </row>
    <row r="67" spans="1:40" ht="14" customHeight="1">
      <c r="A67" s="350" t="s">
        <v>85</v>
      </c>
      <c r="B67" s="337">
        <v>4.4188911704312117</v>
      </c>
      <c r="C67" s="337">
        <v>1.8790715449671174</v>
      </c>
      <c r="D67" s="337">
        <v>2.5847750865051897</v>
      </c>
      <c r="E67" s="337">
        <v>5.5925174884590323</v>
      </c>
      <c r="F67" s="337">
        <v>6.5619021971215439</v>
      </c>
      <c r="G67" s="338">
        <v>1.0199127146164999</v>
      </c>
      <c r="H67" s="338">
        <v>1.0985871175055755</v>
      </c>
      <c r="I67" s="339">
        <v>1.0535521323312433</v>
      </c>
      <c r="J67" s="337">
        <v>1.1498559077809798</v>
      </c>
      <c r="K67" s="338">
        <v>1.0076984857777074</v>
      </c>
      <c r="L67" s="338">
        <v>1.1098398169336385</v>
      </c>
      <c r="M67" s="337">
        <v>1.318552036199095</v>
      </c>
      <c r="N67" s="337">
        <v>5.8056411632330134</v>
      </c>
      <c r="O67" s="338">
        <v>1.7918375929943111</v>
      </c>
      <c r="P67" s="337">
        <v>2.5002616462294132</v>
      </c>
      <c r="Q67" s="337">
        <v>5.4904423189669496</v>
      </c>
      <c r="R67" s="337">
        <v>5.2873551676467576</v>
      </c>
      <c r="S67" s="337">
        <v>1.9220118854085968</v>
      </c>
      <c r="T67" s="337">
        <v>3.8638543045703386</v>
      </c>
      <c r="U67" s="337">
        <v>1.0138462330641043</v>
      </c>
      <c r="V67" s="337">
        <v>1</v>
      </c>
      <c r="W67" s="337">
        <v>1.0190919958779943</v>
      </c>
      <c r="X67" s="337">
        <v>2.2509484197309355</v>
      </c>
      <c r="Y67" s="337">
        <v>1.7221139969218089</v>
      </c>
      <c r="Z67" s="337">
        <v>3.4418572829107421</v>
      </c>
      <c r="AA67" s="337">
        <v>6.6919404016384343</v>
      </c>
      <c r="AB67" s="337">
        <v>6.3332084902910433</v>
      </c>
      <c r="AC67" s="339">
        <v>6.9029409465948985</v>
      </c>
      <c r="AD67" s="337">
        <v>1.9620090148100451</v>
      </c>
      <c r="AE67" s="337">
        <v>3.1482518439142964</v>
      </c>
      <c r="AF67" s="337">
        <v>6.9679158537936257</v>
      </c>
      <c r="AG67" s="337">
        <v>2.7773484530849868</v>
      </c>
      <c r="AH67" s="337">
        <v>3.9498890063045597</v>
      </c>
      <c r="AI67" s="337">
        <v>6.5851426363462506</v>
      </c>
      <c r="AJ67" s="337">
        <v>4.974608695652174</v>
      </c>
      <c r="AK67" s="337">
        <v>2.1778987652639188</v>
      </c>
      <c r="AL67" s="337">
        <v>1.7568140873219593</v>
      </c>
      <c r="AM67" s="351">
        <v>3.2468212405729728</v>
      </c>
      <c r="AN67" s="189" t="s">
        <v>391</v>
      </c>
    </row>
    <row r="68" spans="1:40" ht="14" customHeight="1">
      <c r="A68" s="350" t="s">
        <v>97</v>
      </c>
      <c r="B68" s="337">
        <v>1.677618069815195</v>
      </c>
      <c r="C68" s="337">
        <v>1.8607491191020924</v>
      </c>
      <c r="D68" s="337">
        <v>1.8252595155709335</v>
      </c>
      <c r="E68" s="337">
        <v>5.8318105865360108</v>
      </c>
      <c r="F68" s="337">
        <v>6.836885942807899</v>
      </c>
      <c r="G68" s="338">
        <v>1.0199127146164999</v>
      </c>
      <c r="H68" s="338">
        <v>1.0543497745335055</v>
      </c>
      <c r="I68" s="339">
        <v>1.0737840076183836</v>
      </c>
      <c r="J68" s="337">
        <v>1.2288184438040346</v>
      </c>
      <c r="K68" s="338">
        <v>1.030529350918471</v>
      </c>
      <c r="L68" s="338">
        <v>1.220537757437071</v>
      </c>
      <c r="M68" s="337">
        <v>1.9647058823529411</v>
      </c>
      <c r="N68" s="337">
        <v>6.1965926292106115</v>
      </c>
      <c r="O68" s="338">
        <v>1.4399299192112585</v>
      </c>
      <c r="P68" s="337">
        <v>1.1688388161560723</v>
      </c>
      <c r="Q68" s="337">
        <v>2.6574276109250325</v>
      </c>
      <c r="R68" s="337">
        <v>3.7377437969278242</v>
      </c>
      <c r="S68" s="337">
        <v>1.8825351993316701</v>
      </c>
      <c r="T68" s="337">
        <v>3.7497353455731108</v>
      </c>
      <c r="U68" s="337">
        <v>1.0238897113221865</v>
      </c>
      <c r="V68" s="337">
        <v>1</v>
      </c>
      <c r="W68" s="337">
        <v>1.0036846507461905</v>
      </c>
      <c r="X68" s="337">
        <v>4.6124483030142738</v>
      </c>
      <c r="Y68" s="337">
        <v>1.6923950463939241</v>
      </c>
      <c r="Z68" s="337">
        <v>4.871737996240153</v>
      </c>
      <c r="AA68" s="337">
        <v>6.898796491478957</v>
      </c>
      <c r="AB68" s="337">
        <v>6.4090169757446258</v>
      </c>
      <c r="AC68" s="339">
        <v>6.9887433046262366</v>
      </c>
      <c r="AD68" s="337">
        <v>2.2401802962009016</v>
      </c>
      <c r="AE68" s="337">
        <v>2.6683615320143694</v>
      </c>
      <c r="AF68" s="337">
        <v>6.9679158537936257</v>
      </c>
      <c r="AG68" s="337">
        <v>3.3020198640624563</v>
      </c>
      <c r="AH68" s="337">
        <v>1</v>
      </c>
      <c r="AI68" s="337">
        <v>6.1870485898291516</v>
      </c>
      <c r="AJ68" s="337">
        <v>6.8049246231155776</v>
      </c>
      <c r="AK68" s="337">
        <v>2.0776987161684204</v>
      </c>
      <c r="AL68" s="337">
        <v>1.849248797904391</v>
      </c>
      <c r="AM68" s="351">
        <v>3.1096182495974074</v>
      </c>
      <c r="AN68" s="189" t="s">
        <v>391</v>
      </c>
    </row>
    <row r="69" spans="1:40" ht="14" customHeight="1">
      <c r="A69" s="350" t="s">
        <v>187</v>
      </c>
      <c r="B69" s="337">
        <v>5.4060574948665305</v>
      </c>
      <c r="C69" s="337">
        <v>1.8305124784744085</v>
      </c>
      <c r="D69" s="337">
        <v>4.3287197231833909</v>
      </c>
      <c r="E69" s="337">
        <v>6.5283808660681411</v>
      </c>
      <c r="F69" s="337">
        <v>6.2598974343191074</v>
      </c>
      <c r="G69" s="338">
        <v>1.0199127146164999</v>
      </c>
      <c r="H69" s="338">
        <v>1.0762033752866251</v>
      </c>
      <c r="I69" s="339">
        <v>1.0529412273640151</v>
      </c>
      <c r="J69" s="337">
        <v>1.1170028818443805</v>
      </c>
      <c r="K69" s="338">
        <v>1.0242351317906337</v>
      </c>
      <c r="L69" s="338">
        <v>1.1049771167048055</v>
      </c>
      <c r="M69" s="337">
        <v>1.5266968325791854</v>
      </c>
      <c r="N69" s="337">
        <v>6.3664709799723669</v>
      </c>
      <c r="O69" s="338">
        <v>2.6394407051278082</v>
      </c>
      <c r="P69" s="337">
        <v>2.3940432689846327</v>
      </c>
      <c r="Q69" s="337">
        <v>2.1631144013350796</v>
      </c>
      <c r="R69" s="337">
        <v>2.2871142808717906</v>
      </c>
      <c r="S69" s="337">
        <v>1.9320765790995793</v>
      </c>
      <c r="T69" s="337">
        <v>2.3826919924243932</v>
      </c>
      <c r="U69" s="337">
        <v>1.0435883606692775</v>
      </c>
      <c r="V69" s="337">
        <v>1</v>
      </c>
      <c r="W69" s="337">
        <v>1.07281086704929</v>
      </c>
      <c r="X69" s="337">
        <v>2.125822471477381</v>
      </c>
      <c r="Y69" s="337">
        <v>1.6938607106711288</v>
      </c>
      <c r="Z69" s="337">
        <v>3.7471226382916121</v>
      </c>
      <c r="AA69" s="337">
        <v>5.664917640627305</v>
      </c>
      <c r="AB69" s="337">
        <v>6.4355833218997631</v>
      </c>
      <c r="AC69" s="339">
        <v>6.9141688289986334</v>
      </c>
      <c r="AD69" s="337">
        <v>3.2446877012234383</v>
      </c>
      <c r="AE69" s="337">
        <v>2.4018710803777585</v>
      </c>
      <c r="AF69" s="337">
        <v>6.9679158537936257</v>
      </c>
      <c r="AG69" s="337">
        <v>6.5900734643277765</v>
      </c>
      <c r="AH69" s="337">
        <v>6.4608996022136553</v>
      </c>
      <c r="AI69" s="337">
        <v>6.0525135429399715</v>
      </c>
      <c r="AJ69" s="337">
        <v>4.4469139966273188</v>
      </c>
      <c r="AK69" s="337">
        <v>2.2582565611712893</v>
      </c>
      <c r="AL69" s="337">
        <v>1.4837604312364001</v>
      </c>
      <c r="AM69" s="351">
        <v>3.2985204475272711</v>
      </c>
      <c r="AN69" s="189" t="s">
        <v>391</v>
      </c>
    </row>
    <row r="70" spans="1:40" ht="14" customHeight="1">
      <c r="A70" s="350" t="s">
        <v>195</v>
      </c>
      <c r="B70" s="337">
        <v>5.207392197125257</v>
      </c>
      <c r="C70" s="337">
        <v>1.5745273750625755</v>
      </c>
      <c r="D70" s="337">
        <v>3.1539792387543253</v>
      </c>
      <c r="E70" s="337">
        <v>2.0450253476450753</v>
      </c>
      <c r="F70" s="337">
        <v>5.9301791629317009</v>
      </c>
      <c r="G70" s="338">
        <v>1.0199127146164999</v>
      </c>
      <c r="H70" s="338">
        <v>1.0112111421139109</v>
      </c>
      <c r="I70" s="339">
        <v>1.0085043718232793</v>
      </c>
      <c r="J70" s="337">
        <v>1.1498559077809798</v>
      </c>
      <c r="K70" s="338">
        <v>1.002867932040175</v>
      </c>
      <c r="L70" s="338">
        <v>1.0760869565217392</v>
      </c>
      <c r="M70" s="337">
        <v>1.6280542986425339</v>
      </c>
      <c r="N70" s="337">
        <v>5.4393952000693826</v>
      </c>
      <c r="O70" s="338">
        <v>1.8626353256098214</v>
      </c>
      <c r="P70" s="337">
        <v>1.6850616818080653</v>
      </c>
      <c r="Q70" s="337">
        <v>2.8860529081057131</v>
      </c>
      <c r="R70" s="337">
        <v>3.121726365159013</v>
      </c>
      <c r="S70" s="337">
        <v>1.8830169098014822</v>
      </c>
      <c r="T70" s="337">
        <v>2.4626001500633561</v>
      </c>
      <c r="U70" s="337">
        <v>1.0184121074889696</v>
      </c>
      <c r="V70" s="337">
        <v>1</v>
      </c>
      <c r="W70" s="337">
        <v>1.0747313378237551</v>
      </c>
      <c r="X70" s="337">
        <v>1.7849072392082177</v>
      </c>
      <c r="Y70" s="337">
        <v>1.6791021054590884</v>
      </c>
      <c r="Z70" s="337">
        <v>3.1864330411970099</v>
      </c>
      <c r="AA70" s="337">
        <v>6.2586019827710908</v>
      </c>
      <c r="AB70" s="337">
        <v>4.7278669369327364</v>
      </c>
      <c r="AC70" s="339">
        <v>6.8027314523766265</v>
      </c>
      <c r="AD70" s="337">
        <v>4.0042498390212495</v>
      </c>
      <c r="AE70" s="337">
        <v>2.0236092091609792</v>
      </c>
      <c r="AF70" s="337">
        <v>6.1465935282995847</v>
      </c>
      <c r="AG70" s="337">
        <v>5.4190545053349259</v>
      </c>
      <c r="AH70" s="337">
        <v>6.4896292277157395</v>
      </c>
      <c r="AI70" s="337">
        <v>6.5209861291326243</v>
      </c>
      <c r="AJ70" s="337">
        <v>6.1527811975377729</v>
      </c>
      <c r="AK70" s="337">
        <v>2.2724135975807003</v>
      </c>
      <c r="AL70" s="337">
        <v>1.279581915837213</v>
      </c>
      <c r="AM70" s="351">
        <v>3.0537775821230593</v>
      </c>
      <c r="AN70" s="189" t="s">
        <v>391</v>
      </c>
    </row>
    <row r="71" spans="1:40" ht="14" customHeight="1">
      <c r="A71" s="350" t="s">
        <v>199</v>
      </c>
      <c r="B71" s="337">
        <v>4.4142710472279267</v>
      </c>
      <c r="C71" s="337">
        <v>1.6529447775927566</v>
      </c>
      <c r="D71" s="337">
        <v>3.5501730103806226</v>
      </c>
      <c r="E71" s="337">
        <v>6.0696762864991918</v>
      </c>
      <c r="F71" s="337">
        <v>6.5821921971600155</v>
      </c>
      <c r="G71" s="338">
        <v>1.0199127146164999</v>
      </c>
      <c r="H71" s="338">
        <v>1.0852594346768039</v>
      </c>
      <c r="I71" s="339">
        <v>1.0713091427887933</v>
      </c>
      <c r="J71" s="337">
        <v>1.0870317002881844</v>
      </c>
      <c r="K71" s="338">
        <v>1.0319730927251189</v>
      </c>
      <c r="L71" s="338">
        <v>1.1167048054919908</v>
      </c>
      <c r="M71" s="337">
        <v>1.383710407239819</v>
      </c>
      <c r="N71" s="337">
        <v>4.9281006559557525</v>
      </c>
      <c r="O71" s="338">
        <v>1.7186742876010304</v>
      </c>
      <c r="P71" s="337">
        <v>1.3156955697578723</v>
      </c>
      <c r="Q71" s="337">
        <v>2.9120925250919893</v>
      </c>
      <c r="R71" s="337">
        <v>3.8994185827655476</v>
      </c>
      <c r="S71" s="337">
        <v>1.8732384857402922</v>
      </c>
      <c r="T71" s="337">
        <v>3.3028606731361849</v>
      </c>
      <c r="U71" s="337">
        <v>1.0168368447129694</v>
      </c>
      <c r="V71" s="337">
        <v>1</v>
      </c>
      <c r="W71" s="337">
        <v>1.0871477318946696</v>
      </c>
      <c r="X71" s="337">
        <v>2.5038473856693915</v>
      </c>
      <c r="Y71" s="337">
        <v>1.6545562262131215</v>
      </c>
      <c r="Z71" s="337">
        <v>3.9514201948161309</v>
      </c>
      <c r="AA71" s="337">
        <v>6.5922968937949209</v>
      </c>
      <c r="AB71" s="337">
        <v>6.2956259137251465</v>
      </c>
      <c r="AC71" s="339">
        <v>6.8465580178561973</v>
      </c>
      <c r="AD71" s="337">
        <v>2.518351577591758</v>
      </c>
      <c r="AE71" s="337">
        <v>1.4689350798823164</v>
      </c>
      <c r="AF71" s="337">
        <v>6.962896107794144</v>
      </c>
      <c r="AG71" s="337">
        <v>6.1413697043861575</v>
      </c>
      <c r="AH71" s="337">
        <v>6.273179672541823</v>
      </c>
      <c r="AI71" s="337">
        <v>6.2966216461670967</v>
      </c>
      <c r="AJ71" s="337">
        <v>6.1351980198019795</v>
      </c>
      <c r="AK71" s="337">
        <v>1.8426580638557795</v>
      </c>
      <c r="AL71" s="337">
        <v>1.8425194513337992</v>
      </c>
      <c r="AM71" s="351">
        <v>3.2552772413182112</v>
      </c>
      <c r="AN71" s="189" t="s">
        <v>391</v>
      </c>
    </row>
    <row r="72" spans="1:40" ht="14" customHeight="1">
      <c r="A72" s="350" t="s">
        <v>252</v>
      </c>
      <c r="B72" s="337">
        <v>6.0975359342915816</v>
      </c>
      <c r="C72" s="337">
        <v>1.4899465933894336</v>
      </c>
      <c r="D72" s="337">
        <v>1.9515570934256055</v>
      </c>
      <c r="E72" s="337">
        <v>5.7493613526296405</v>
      </c>
      <c r="F72" s="337">
        <v>6.4802851525981895</v>
      </c>
      <c r="G72" s="338">
        <v>1.0836789595518377</v>
      </c>
      <c r="H72" s="338">
        <v>1.0189779945390203</v>
      </c>
      <c r="I72" s="339">
        <v>1.0514946359213684</v>
      </c>
      <c r="J72" s="337">
        <v>1.0812680115273776</v>
      </c>
      <c r="K72" s="338">
        <v>1.0113545871453915</v>
      </c>
      <c r="L72" s="338">
        <v>1.0978260869565217</v>
      </c>
      <c r="M72" s="337">
        <v>1.318552036199095</v>
      </c>
      <c r="N72" s="337">
        <v>4.7772160496664142</v>
      </c>
      <c r="O72" s="338">
        <v>1.7245399415774985</v>
      </c>
      <c r="P72" s="337">
        <v>2.151275084099594</v>
      </c>
      <c r="Q72" s="337">
        <v>2.9233338727553262</v>
      </c>
      <c r="R72" s="337">
        <v>3.1557962605147614</v>
      </c>
      <c r="S72" s="337">
        <v>1.882924947452365</v>
      </c>
      <c r="T72" s="337">
        <v>2.6153208226815887</v>
      </c>
      <c r="U72" s="337">
        <v>1.1172953897160853</v>
      </c>
      <c r="V72" s="337">
        <v>1</v>
      </c>
      <c r="W72" s="337">
        <v>1.1022400665417031</v>
      </c>
      <c r="X72" s="337">
        <v>1.2134222173756901</v>
      </c>
      <c r="Y72" s="337">
        <v>1.6798690978568704</v>
      </c>
      <c r="Z72" s="337">
        <v>1.7855706587245201</v>
      </c>
      <c r="AA72" s="337">
        <v>6.3909914583336294</v>
      </c>
      <c r="AB72" s="337">
        <v>6.3265657100381532</v>
      </c>
      <c r="AC72" s="339">
        <v>6.7501036919611055</v>
      </c>
      <c r="AD72" s="337">
        <v>3.7898261429491304</v>
      </c>
      <c r="AE72" s="337">
        <v>1.5808576394141243</v>
      </c>
      <c r="AF72" s="337">
        <v>6.3554084735464613</v>
      </c>
      <c r="AG72" s="337">
        <v>3.3522555881326186</v>
      </c>
      <c r="AH72" s="337">
        <v>4.0646548311584789</v>
      </c>
      <c r="AI72" s="337">
        <v>5.2149987517062906</v>
      </c>
      <c r="AJ72" s="337">
        <v>5.2282270333528373</v>
      </c>
      <c r="AK72" s="337">
        <v>2.2129766458210529</v>
      </c>
      <c r="AL72" s="337">
        <v>1.3399524097249891</v>
      </c>
      <c r="AM72" s="351">
        <v>2.9504719249534146</v>
      </c>
      <c r="AN72" s="189" t="s">
        <v>391</v>
      </c>
    </row>
    <row r="73" spans="1:40" ht="14" customHeight="1">
      <c r="A73" s="350" t="s">
        <v>245</v>
      </c>
      <c r="B73" s="337">
        <v>4.2556468172484596</v>
      </c>
      <c r="C73" s="337">
        <v>2.0056628583973573</v>
      </c>
      <c r="D73" s="337">
        <v>2.7041522491349479</v>
      </c>
      <c r="E73" s="337">
        <v>6.1118525021949077</v>
      </c>
      <c r="F73" s="337">
        <v>6.9687317018747281</v>
      </c>
      <c r="G73" s="338">
        <v>1.0199127146164999</v>
      </c>
      <c r="H73" s="338">
        <v>1.041032121393437</v>
      </c>
      <c r="I73" s="339">
        <v>1.0196949049023043</v>
      </c>
      <c r="J73" s="337">
        <v>1.2731988472622477</v>
      </c>
      <c r="K73" s="338">
        <v>1.0014496983879877</v>
      </c>
      <c r="L73" s="338">
        <v>1.1438787185354691</v>
      </c>
      <c r="M73" s="337">
        <v>2.704977375565611</v>
      </c>
      <c r="N73" s="337">
        <v>5.4171517168835877</v>
      </c>
      <c r="O73" s="338">
        <v>1.7345957344520173</v>
      </c>
      <c r="P73" s="337">
        <v>1.7484397013516482</v>
      </c>
      <c r="Q73" s="337">
        <v>2.6013553180052056</v>
      </c>
      <c r="R73" s="337">
        <v>4.0138955183867759</v>
      </c>
      <c r="S73" s="337">
        <v>1.8861206503776908</v>
      </c>
      <c r="T73" s="337">
        <v>6.0393347252247915</v>
      </c>
      <c r="U73" s="337">
        <v>1</v>
      </c>
      <c r="V73" s="337">
        <v>1</v>
      </c>
      <c r="W73" s="337">
        <v>1.0057041912859812</v>
      </c>
      <c r="X73" s="337">
        <v>5.6643814913633044</v>
      </c>
      <c r="Y73" s="337">
        <v>1.6879912656453555</v>
      </c>
      <c r="Z73" s="337">
        <v>3.0387580322975118</v>
      </c>
      <c r="AA73" s="337">
        <v>6.9660877962950725</v>
      </c>
      <c r="AB73" s="337">
        <v>6.6356926111229342</v>
      </c>
      <c r="AC73" s="339">
        <v>6.9307837915685315</v>
      </c>
      <c r="AD73" s="337">
        <v>1.9735994848679974</v>
      </c>
      <c r="AE73" s="337">
        <v>4.6635158369865364</v>
      </c>
      <c r="AF73" s="337">
        <v>4.3960942903246014</v>
      </c>
      <c r="AG73" s="337">
        <v>5.37973808985591</v>
      </c>
      <c r="AH73" s="337">
        <v>4.9908507520103846</v>
      </c>
      <c r="AI73" s="337">
        <v>6.9312800975956348</v>
      </c>
      <c r="AJ73" s="337">
        <v>5.5442499999999999</v>
      </c>
      <c r="AK73" s="337">
        <v>2.4538021071175282</v>
      </c>
      <c r="AL73" s="337">
        <v>3.2293975812293239</v>
      </c>
      <c r="AM73" s="351">
        <v>3.4644057106422235</v>
      </c>
      <c r="AN73" s="189" t="s">
        <v>391</v>
      </c>
    </row>
    <row r="74" spans="1:40" ht="14" customHeight="1">
      <c r="A74" s="350" t="s">
        <v>263</v>
      </c>
      <c r="B74" s="337">
        <v>4.457392197125257</v>
      </c>
      <c r="C74" s="337">
        <v>2.5046942862365489</v>
      </c>
      <c r="D74" s="337">
        <v>2.7837370242214532</v>
      </c>
      <c r="E74" s="337">
        <v>6.4208841938316006</v>
      </c>
      <c r="F74" s="337">
        <v>6.6446549276538773</v>
      </c>
      <c r="G74" s="338">
        <v>1.0199127146164999</v>
      </c>
      <c r="H74" s="338">
        <v>1.0772792773656117</v>
      </c>
      <c r="I74" s="339">
        <v>1.0832586256449461</v>
      </c>
      <c r="J74" s="337">
        <v>1.1515850144092219</v>
      </c>
      <c r="K74" s="338">
        <v>1.0304798231494865</v>
      </c>
      <c r="L74" s="338">
        <v>1.216533180778032</v>
      </c>
      <c r="M74" s="337">
        <v>1.9773755656108598</v>
      </c>
      <c r="N74" s="337">
        <v>6.0860976344852533</v>
      </c>
      <c r="O74" s="338">
        <v>1.42728716530074</v>
      </c>
      <c r="P74" s="337">
        <v>1.2662822361253856</v>
      </c>
      <c r="Q74" s="337">
        <v>4.6722458476666517</v>
      </c>
      <c r="R74" s="337">
        <v>4.2767903187412282</v>
      </c>
      <c r="S74" s="337">
        <v>1.8753968496004865</v>
      </c>
      <c r="T74" s="337">
        <v>2.9339022855953583</v>
      </c>
      <c r="U74" s="337">
        <v>1.120143411040357</v>
      </c>
      <c r="V74" s="337">
        <v>1</v>
      </c>
      <c r="W74" s="337">
        <v>1.0273593258486726</v>
      </c>
      <c r="X74" s="337">
        <v>2.4430330321103879</v>
      </c>
      <c r="Y74" s="337">
        <v>1.7335303851832695</v>
      </c>
      <c r="Z74" s="337">
        <v>2.9720900376899815</v>
      </c>
      <c r="AA74" s="337">
        <v>6.5552462635300799</v>
      </c>
      <c r="AB74" s="337">
        <v>6.6079089678105953</v>
      </c>
      <c r="AC74" s="339">
        <v>6.879479979375593</v>
      </c>
      <c r="AD74" s="337">
        <v>3.4238570508692852</v>
      </c>
      <c r="AE74" s="337">
        <v>2.1776855323477022</v>
      </c>
      <c r="AF74" s="337">
        <v>4.1151139809974078</v>
      </c>
      <c r="AG74" s="337">
        <v>4.405656078636774</v>
      </c>
      <c r="AH74" s="337">
        <v>4.3847944968080119</v>
      </c>
      <c r="AI74" s="337">
        <v>5.981491425804931</v>
      </c>
      <c r="AJ74" s="337">
        <v>5.1094155844155846</v>
      </c>
      <c r="AK74" s="337">
        <v>2.5577630944379379</v>
      </c>
      <c r="AL74" s="337">
        <v>1.7140675402752177</v>
      </c>
      <c r="AM74" s="351">
        <v>3.1922817663605483</v>
      </c>
      <c r="AN74" s="189" t="s">
        <v>391</v>
      </c>
    </row>
    <row r="75" spans="1:40" ht="14" customHeight="1">
      <c r="A75" s="350" t="s">
        <v>273</v>
      </c>
      <c r="B75" s="337">
        <v>6.1853182751540041</v>
      </c>
      <c r="C75" s="337">
        <v>1.5103620259939428</v>
      </c>
      <c r="D75" s="337">
        <v>3.2093425605536323</v>
      </c>
      <c r="E75" s="337">
        <v>5.821037129343793</v>
      </c>
      <c r="F75" s="337">
        <v>6.5208420696261697</v>
      </c>
      <c r="G75" s="338">
        <v>1.056478500608341</v>
      </c>
      <c r="H75" s="338">
        <v>1.0220576553184175</v>
      </c>
      <c r="I75" s="339">
        <v>1.0276850980690038</v>
      </c>
      <c r="J75" s="337">
        <v>1.18328530259366</v>
      </c>
      <c r="K75" s="338">
        <v>1.0028637570016929</v>
      </c>
      <c r="L75" s="338">
        <v>1.1141304347826086</v>
      </c>
      <c r="M75" s="337">
        <v>1.8597285067873304</v>
      </c>
      <c r="N75" s="337">
        <v>5.9387144948627606</v>
      </c>
      <c r="O75" s="338">
        <v>1.5588905786003933</v>
      </c>
      <c r="P75" s="337">
        <v>1.2614322224794834</v>
      </c>
      <c r="Q75" s="337">
        <v>4.0761442608245826</v>
      </c>
      <c r="R75" s="337">
        <v>4.0664498362625476</v>
      </c>
      <c r="S75" s="337">
        <v>1.9860784365540161</v>
      </c>
      <c r="T75" s="337">
        <v>2.2884898996082992</v>
      </c>
      <c r="U75" s="337">
        <v>1.0792588619612387</v>
      </c>
      <c r="V75" s="337">
        <v>1</v>
      </c>
      <c r="W75" s="337">
        <v>1.1508475448703479</v>
      </c>
      <c r="X75" s="337">
        <v>1.6007061862725789</v>
      </c>
      <c r="Y75" s="337">
        <v>1.7164982550313188</v>
      </c>
      <c r="Z75" s="337">
        <v>2.495984191398064</v>
      </c>
      <c r="AA75" s="337">
        <v>6.3279568262323886</v>
      </c>
      <c r="AB75" s="337">
        <v>6.0741718530140236</v>
      </c>
      <c r="AC75" s="339">
        <v>6.740726946230879</v>
      </c>
      <c r="AD75" s="337">
        <v>3.4301352221506765</v>
      </c>
      <c r="AE75" s="337">
        <v>1.3163390822721182</v>
      </c>
      <c r="AF75" s="337">
        <v>6.6288743137014077</v>
      </c>
      <c r="AG75" s="337">
        <v>5.852341471017132</v>
      </c>
      <c r="AH75" s="337">
        <v>6.6894622396682513</v>
      </c>
      <c r="AI75" s="337">
        <v>5.8250927227493428</v>
      </c>
      <c r="AJ75" s="337">
        <v>5.7792452830188683</v>
      </c>
      <c r="AK75" s="337">
        <v>2.3051746245805322</v>
      </c>
      <c r="AL75" s="337">
        <v>1.3971591818321136</v>
      </c>
      <c r="AM75" s="351">
        <v>3.2459271851628637</v>
      </c>
      <c r="AN75" s="189" t="s">
        <v>391</v>
      </c>
    </row>
    <row r="76" spans="1:40" ht="14" customHeight="1">
      <c r="A76" s="350" t="s">
        <v>242</v>
      </c>
      <c r="B76" s="337">
        <v>4.9979466119096516</v>
      </c>
      <c r="C76" s="337">
        <v>2.4496875655367099</v>
      </c>
      <c r="D76" s="337">
        <v>4.3529411764705888</v>
      </c>
      <c r="E76" s="337">
        <v>6.5705230960944796</v>
      </c>
      <c r="F76" s="337">
        <v>6.4266124471494361</v>
      </c>
      <c r="G76" s="338">
        <v>1.0641335267028749</v>
      </c>
      <c r="H76" s="338">
        <v>1.1328246424579631</v>
      </c>
      <c r="I76" s="339">
        <v>1.1317242881043177</v>
      </c>
      <c r="J76" s="337">
        <v>1.2835734870317004</v>
      </c>
      <c r="K76" s="338">
        <v>1.0462544247159096</v>
      </c>
      <c r="L76" s="338">
        <v>1.1644736842105263</v>
      </c>
      <c r="M76" s="337">
        <v>2.730316742081448</v>
      </c>
      <c r="N76" s="337">
        <v>6.166947155363987</v>
      </c>
      <c r="O76" s="338">
        <v>1.6886779004506423</v>
      </c>
      <c r="P76" s="337">
        <v>2.4095907458091386</v>
      </c>
      <c r="Q76" s="337">
        <v>5.2606430994191964</v>
      </c>
      <c r="R76" s="337">
        <v>3.8773109578514418</v>
      </c>
      <c r="S76" s="337">
        <v>1.8690891610124369</v>
      </c>
      <c r="T76" s="337">
        <v>2.2925807329475818</v>
      </c>
      <c r="U76" s="337">
        <v>1.2399978483661216</v>
      </c>
      <c r="V76" s="337">
        <v>1</v>
      </c>
      <c r="W76" s="337">
        <v>1.1791907246716931</v>
      </c>
      <c r="X76" s="337">
        <v>1.3202110218415717</v>
      </c>
      <c r="Y76" s="337">
        <v>1.980987711437153</v>
      </c>
      <c r="Z76" s="337">
        <v>3.8290946731732394</v>
      </c>
      <c r="AA76" s="337">
        <v>5.6024113615114413</v>
      </c>
      <c r="AB76" s="337">
        <v>6.4316218592480228</v>
      </c>
      <c r="AC76" s="339">
        <v>6.8287352308195963</v>
      </c>
      <c r="AD76" s="337">
        <v>3.3098151044062183</v>
      </c>
      <c r="AE76" s="337">
        <v>1.2301643084242024</v>
      </c>
      <c r="AF76" s="337">
        <v>6.9438602803692051</v>
      </c>
      <c r="AG76" s="337">
        <v>5.8946779984981079</v>
      </c>
      <c r="AH76" s="337">
        <v>6.0047799434944755</v>
      </c>
      <c r="AI76" s="337">
        <v>5.7692270328080575</v>
      </c>
      <c r="AJ76" s="337">
        <v>4.2203896736483193</v>
      </c>
      <c r="AK76" s="337">
        <v>2.4348016009353404</v>
      </c>
      <c r="AL76" s="337">
        <v>2.0601946769959998</v>
      </c>
      <c r="AM76" s="351">
        <v>3.3836760134045631</v>
      </c>
      <c r="AN76" s="189" t="s">
        <v>391</v>
      </c>
    </row>
    <row r="77" spans="1:40" ht="14" customHeight="1">
      <c r="A77" s="350" t="s">
        <v>285</v>
      </c>
      <c r="B77" s="337">
        <v>4.9317248459958929</v>
      </c>
      <c r="C77" s="337">
        <v>1.8092437713426905</v>
      </c>
      <c r="D77" s="337">
        <v>2.589965397923875</v>
      </c>
      <c r="E77" s="337">
        <v>6.3755473108839098</v>
      </c>
      <c r="F77" s="337">
        <v>6.7515063613035764</v>
      </c>
      <c r="G77" s="338">
        <v>1.0199127146164999</v>
      </c>
      <c r="H77" s="338">
        <v>1.065568320939565</v>
      </c>
      <c r="I77" s="339">
        <v>1.0742324241371251</v>
      </c>
      <c r="J77" s="337">
        <v>1.3164265129682997</v>
      </c>
      <c r="K77" s="338">
        <v>1.011336679292185</v>
      </c>
      <c r="L77" s="338">
        <v>1.2211098398169336</v>
      </c>
      <c r="M77" s="337">
        <v>2.5529411764705885</v>
      </c>
      <c r="N77" s="337">
        <v>5.3207990930280982</v>
      </c>
      <c r="O77" s="338">
        <v>1.6525760603590141</v>
      </c>
      <c r="P77" s="337">
        <v>2.2903391180071035</v>
      </c>
      <c r="Q77" s="337">
        <v>4.7291585131361744</v>
      </c>
      <c r="R77" s="337">
        <v>3.7373943745158407</v>
      </c>
      <c r="S77" s="337">
        <v>1.8722576326737126</v>
      </c>
      <c r="T77" s="337">
        <v>3.9399380322993069</v>
      </c>
      <c r="U77" s="337">
        <v>1.0127410564156634</v>
      </c>
      <c r="V77" s="337">
        <v>1</v>
      </c>
      <c r="W77" s="337">
        <v>1.0298210487881581</v>
      </c>
      <c r="X77" s="337">
        <v>2.9675636505179979</v>
      </c>
      <c r="Y77" s="337">
        <v>1.7287012083096023</v>
      </c>
      <c r="Z77" s="337">
        <v>2.6608579520243709</v>
      </c>
      <c r="AA77" s="337">
        <v>6.6110119885373244</v>
      </c>
      <c r="AB77" s="337">
        <v>6.4796488801903269</v>
      </c>
      <c r="AC77" s="339">
        <v>6.8610247886599458</v>
      </c>
      <c r="AD77" s="337">
        <v>2.8931101094655505</v>
      </c>
      <c r="AE77" s="337">
        <v>1.7767264087673804</v>
      </c>
      <c r="AF77" s="337">
        <v>5.8162919405911913</v>
      </c>
      <c r="AG77" s="337">
        <v>3.1288201987138455</v>
      </c>
      <c r="AH77" s="337">
        <v>4.3421267563429051</v>
      </c>
      <c r="AI77" s="337">
        <v>6.5194951412470799</v>
      </c>
      <c r="AJ77" s="337">
        <v>6.1276404494382026</v>
      </c>
      <c r="AK77" s="337">
        <v>1.8965745593847603</v>
      </c>
      <c r="AL77" s="337">
        <v>1.6553351579340916</v>
      </c>
      <c r="AM77" s="351">
        <v>3.2370126885145614</v>
      </c>
      <c r="AN77" s="189" t="s">
        <v>391</v>
      </c>
    </row>
    <row r="78" spans="1:40" ht="14" customHeight="1">
      <c r="A78" s="350" t="s">
        <v>255</v>
      </c>
      <c r="B78" s="337">
        <v>5.7802874743326491</v>
      </c>
      <c r="C78" s="337">
        <v>1.4986236478778423</v>
      </c>
      <c r="D78" s="337">
        <v>3.2906574394463664</v>
      </c>
      <c r="E78" s="337">
        <v>5.9547027669999153</v>
      </c>
      <c r="F78" s="337">
        <v>6.5048916827927412</v>
      </c>
      <c r="G78" s="338">
        <v>1.1660491671342099</v>
      </c>
      <c r="H78" s="338">
        <v>1.0912222579120439</v>
      </c>
      <c r="I78" s="339">
        <v>1.0971282755995235</v>
      </c>
      <c r="J78" s="337">
        <v>1.374063400576369</v>
      </c>
      <c r="K78" s="338">
        <v>1.0135091171226454</v>
      </c>
      <c r="L78" s="338">
        <v>1.2145308924485125</v>
      </c>
      <c r="M78" s="337">
        <v>3.0271493212669682</v>
      </c>
      <c r="N78" s="337">
        <v>7</v>
      </c>
      <c r="O78" s="338">
        <v>1.3767707292689788</v>
      </c>
      <c r="P78" s="337">
        <v>2.0402620230094453</v>
      </c>
      <c r="Q78" s="337">
        <v>6.8700388545650917</v>
      </c>
      <c r="R78" s="337">
        <v>3.7799968603858867</v>
      </c>
      <c r="S78" s="337">
        <v>1.8754539484427264</v>
      </c>
      <c r="T78" s="337">
        <v>2.4608011298626735</v>
      </c>
      <c r="U78" s="337">
        <v>1.0708450524150352</v>
      </c>
      <c r="V78" s="337">
        <v>1</v>
      </c>
      <c r="W78" s="337">
        <v>1.0792417347484713</v>
      </c>
      <c r="X78" s="337">
        <v>1.8485995181897115</v>
      </c>
      <c r="Y78" s="337">
        <v>1.7550767941406971</v>
      </c>
      <c r="Z78" s="337">
        <v>2.8314774359370061</v>
      </c>
      <c r="AA78" s="337">
        <v>5.9471661511860523</v>
      </c>
      <c r="AB78" s="337">
        <v>6.0744135701727195</v>
      </c>
      <c r="AC78" s="339">
        <v>6.8067280086314179</v>
      </c>
      <c r="AD78" s="337">
        <v>2.448808757244044</v>
      </c>
      <c r="AE78" s="337">
        <v>1.5671203163056795</v>
      </c>
      <c r="AF78" s="337">
        <v>6.9650955884386132</v>
      </c>
      <c r="AG78" s="337">
        <v>5.5472329598787553</v>
      </c>
      <c r="AH78" s="337">
        <v>5.5177878871042934</v>
      </c>
      <c r="AI78" s="337">
        <v>3.402935131590529</v>
      </c>
      <c r="AJ78" s="337">
        <v>6.1115575333757155</v>
      </c>
      <c r="AK78" s="337">
        <v>2.1137935105258343</v>
      </c>
      <c r="AL78" s="337">
        <v>1.554155054660344</v>
      </c>
      <c r="AM78" s="351">
        <v>3.2988695673943109</v>
      </c>
      <c r="AN78" s="189" t="s">
        <v>391</v>
      </c>
    </row>
    <row r="79" spans="1:40" ht="14" customHeight="1">
      <c r="A79" s="350" t="s">
        <v>293</v>
      </c>
      <c r="B79" s="337">
        <v>4.8316221765913756</v>
      </c>
      <c r="C79" s="337">
        <v>1.3118614322278979</v>
      </c>
      <c r="D79" s="337">
        <v>1.998269896193771</v>
      </c>
      <c r="E79" s="337">
        <v>5.8201535019400144</v>
      </c>
      <c r="F79" s="337">
        <v>6.6035163177920291</v>
      </c>
      <c r="G79" s="338">
        <v>1.0199127146164999</v>
      </c>
      <c r="H79" s="338">
        <v>1.0174274882880947</v>
      </c>
      <c r="I79" s="339">
        <v>1.0571598163977467</v>
      </c>
      <c r="J79" s="337">
        <v>1.014985590778098</v>
      </c>
      <c r="K79" s="338">
        <v>1.0006402444656424</v>
      </c>
      <c r="L79" s="338">
        <v>1.0566361556064072</v>
      </c>
      <c r="M79" s="337">
        <v>1.204524886877828</v>
      </c>
      <c r="N79" s="337">
        <v>6.7567536746032077</v>
      </c>
      <c r="O79" s="338">
        <v>1.4314830785867436</v>
      </c>
      <c r="P79" s="337">
        <v>1.1469948595954489</v>
      </c>
      <c r="Q79" s="337">
        <v>3.5988837138905501</v>
      </c>
      <c r="R79" s="337">
        <v>3.3646857330423243</v>
      </c>
      <c r="S79" s="337">
        <v>1.8920386571643868</v>
      </c>
      <c r="T79" s="337">
        <v>3.9156896275492139</v>
      </c>
      <c r="U79" s="337">
        <v>1.0074809935749127</v>
      </c>
      <c r="V79" s="337">
        <v>1</v>
      </c>
      <c r="W79" s="337">
        <v>1.0175508546863412</v>
      </c>
      <c r="X79" s="337">
        <v>2.6861207691670712</v>
      </c>
      <c r="Y79" s="337">
        <v>1.7164330960036716</v>
      </c>
      <c r="Z79" s="337">
        <v>2.6802144270165931</v>
      </c>
      <c r="AA79" s="337">
        <v>6.6437474358256576</v>
      </c>
      <c r="AB79" s="337">
        <v>6.1022521867688475</v>
      </c>
      <c r="AC79" s="339">
        <v>6.8246370325080372</v>
      </c>
      <c r="AD79" s="337">
        <v>3.3760463618802321</v>
      </c>
      <c r="AE79" s="337">
        <v>1.9780538818667235</v>
      </c>
      <c r="AF79" s="337">
        <v>5.3914469260122937</v>
      </c>
      <c r="AG79" s="337">
        <v>5.6419307743530407</v>
      </c>
      <c r="AH79" s="337">
        <v>5.1452662267135763</v>
      </c>
      <c r="AI79" s="337">
        <v>6.2807277853365147</v>
      </c>
      <c r="AJ79" s="337">
        <v>6.7124444444444453</v>
      </c>
      <c r="AK79" s="337">
        <v>2.2152754788074067</v>
      </c>
      <c r="AL79" s="337">
        <v>1.9281434461893971</v>
      </c>
      <c r="AM79" s="351">
        <v>3.1997570726314066</v>
      </c>
      <c r="AN79" s="189" t="s">
        <v>391</v>
      </c>
    </row>
    <row r="80" spans="1:40" ht="14" customHeight="1">
      <c r="A80" s="350" t="s">
        <v>312</v>
      </c>
      <c r="B80" s="337">
        <v>3.7751540041067759</v>
      </c>
      <c r="C80" s="337">
        <v>1.5026144517736668</v>
      </c>
      <c r="D80" s="337">
        <v>1.207612456747404</v>
      </c>
      <c r="E80" s="337">
        <v>5.8345974114248484</v>
      </c>
      <c r="F80" s="337">
        <v>6.8096756446903211</v>
      </c>
      <c r="G80" s="338">
        <v>1.0199127146164999</v>
      </c>
      <c r="H80" s="338">
        <v>1.0779313597396065</v>
      </c>
      <c r="I80" s="339">
        <v>1.1087947635023554</v>
      </c>
      <c r="J80" s="337">
        <v>1.0726224783861671</v>
      </c>
      <c r="K80" s="338">
        <v>1.0418957136365961</v>
      </c>
      <c r="L80" s="338">
        <v>1.0918192219679634</v>
      </c>
      <c r="M80" s="337">
        <v>1.3945701357466063</v>
      </c>
      <c r="N80" s="337">
        <v>4.4014788897570671</v>
      </c>
      <c r="O80" s="338">
        <v>1.4610405697070745</v>
      </c>
      <c r="P80" s="337">
        <v>1.3203580557722314</v>
      </c>
      <c r="Q80" s="337">
        <v>3.5173289288461023</v>
      </c>
      <c r="R80" s="337">
        <v>3.8225601319078915</v>
      </c>
      <c r="S80" s="337">
        <v>1.8849652153952499</v>
      </c>
      <c r="T80" s="337">
        <v>3.1643993693155372</v>
      </c>
      <c r="U80" s="337">
        <v>1.0239803936230039</v>
      </c>
      <c r="V80" s="337">
        <v>1</v>
      </c>
      <c r="W80" s="337">
        <v>1.0029790776463701</v>
      </c>
      <c r="X80" s="337">
        <v>3.2452180632198844</v>
      </c>
      <c r="Y80" s="337">
        <v>1.7081225670504792</v>
      </c>
      <c r="Z80" s="337">
        <v>3.1282321919290288</v>
      </c>
      <c r="AA80" s="337">
        <v>6.7782282462010777</v>
      </c>
      <c r="AB80" s="337">
        <v>6.4513584161457462</v>
      </c>
      <c r="AC80" s="339">
        <v>6.9701153734126233</v>
      </c>
      <c r="AD80" s="337">
        <v>2.0566645202833227</v>
      </c>
      <c r="AE80" s="337">
        <v>1.832472008811306</v>
      </c>
      <c r="AF80" s="337">
        <v>6.9679158537936257</v>
      </c>
      <c r="AG80" s="337">
        <v>3.9182758090804741</v>
      </c>
      <c r="AH80" s="337">
        <v>3.1149435624991293</v>
      </c>
      <c r="AI80" s="337">
        <v>6.4567051284459644</v>
      </c>
      <c r="AJ80" s="337">
        <v>6.3886614173228349</v>
      </c>
      <c r="AK80" s="337">
        <v>2.7471958852173946</v>
      </c>
      <c r="AL80" s="337">
        <v>2.7261701049713896</v>
      </c>
      <c r="AM80" s="351">
        <v>3.0817991928836119</v>
      </c>
      <c r="AN80" s="189" t="s">
        <v>391</v>
      </c>
    </row>
    <row r="81" spans="1:42" ht="14" customHeight="1">
      <c r="A81" s="350" t="s">
        <v>320</v>
      </c>
      <c r="B81" s="337">
        <v>6.2022587268993847</v>
      </c>
      <c r="C81" s="337">
        <v>1</v>
      </c>
      <c r="D81" s="337">
        <v>1.2629757785467122</v>
      </c>
      <c r="E81" s="337">
        <v>5.261768954091024</v>
      </c>
      <c r="F81" s="337">
        <v>6.6655635534045574</v>
      </c>
      <c r="G81" s="338">
        <v>1.0254393430643924</v>
      </c>
      <c r="H81" s="338">
        <v>1</v>
      </c>
      <c r="I81" s="339">
        <v>1.017658299423688</v>
      </c>
      <c r="J81" s="337">
        <v>1</v>
      </c>
      <c r="K81" s="338">
        <v>1.0041999260901635</v>
      </c>
      <c r="L81" s="338">
        <v>1.1169908466819223</v>
      </c>
      <c r="M81" s="337">
        <v>1.114027149321267</v>
      </c>
      <c r="N81" s="337">
        <v>3.3614474397821645</v>
      </c>
      <c r="O81" s="338">
        <v>1.7442516961353975</v>
      </c>
      <c r="P81" s="337">
        <v>2.1934723320895415</v>
      </c>
      <c r="Q81" s="337">
        <v>1.9230662448605149</v>
      </c>
      <c r="R81" s="337">
        <v>2.6548516104750437</v>
      </c>
      <c r="S81" s="337">
        <v>1.8792533189907865</v>
      </c>
      <c r="T81" s="337">
        <v>2.7453942492617007</v>
      </c>
      <c r="U81" s="337">
        <v>1.0218938296380062</v>
      </c>
      <c r="V81" s="337">
        <v>1</v>
      </c>
      <c r="W81" s="337">
        <v>1.0525588914761108</v>
      </c>
      <c r="X81" s="337">
        <v>1.4984784814174184</v>
      </c>
      <c r="Y81" s="337">
        <v>1.6473859316887451</v>
      </c>
      <c r="Z81" s="337">
        <v>1</v>
      </c>
      <c r="AA81" s="337">
        <v>6.5475782888325549</v>
      </c>
      <c r="AB81" s="337">
        <v>5.8582565199791219</v>
      </c>
      <c r="AC81" s="339">
        <v>6.7683828403129507</v>
      </c>
      <c r="AD81" s="337">
        <v>1.998712169993561</v>
      </c>
      <c r="AE81" s="337">
        <v>1.7607864853309347</v>
      </c>
      <c r="AF81" s="337">
        <v>5.6550545285148832</v>
      </c>
      <c r="AG81" s="337">
        <v>1.1491170002128313</v>
      </c>
      <c r="AH81" s="337">
        <v>3.2874632500955516</v>
      </c>
      <c r="AI81" s="337">
        <v>5.6062284687819766</v>
      </c>
      <c r="AJ81" s="337">
        <v>5.8074364406779662</v>
      </c>
      <c r="AK81" s="337">
        <v>2.2780227208664563</v>
      </c>
      <c r="AL81" s="337">
        <v>1.2301993875435531</v>
      </c>
      <c r="AM81" s="351">
        <v>2.6848695866075913</v>
      </c>
      <c r="AN81" s="189" t="s">
        <v>391</v>
      </c>
    </row>
    <row r="82" spans="1:42" ht="14" customHeight="1">
      <c r="A82" s="352" t="s">
        <v>446</v>
      </c>
      <c r="B82" s="332">
        <f t="shared" ref="B82:AM82" si="10">AVERAGE(B67:B81)</f>
        <v>4.8426078028747437</v>
      </c>
      <c r="C82" s="334">
        <f t="shared" si="10"/>
        <v>1.7253667951983358</v>
      </c>
      <c r="D82" s="332">
        <f t="shared" si="10"/>
        <v>2.7196078431372541</v>
      </c>
      <c r="E82" s="332">
        <f t="shared" si="10"/>
        <v>5.7325225863094396</v>
      </c>
      <c r="F82" s="332">
        <f t="shared" si="10"/>
        <v>6.5698224528817262</v>
      </c>
      <c r="G82" s="335">
        <f t="shared" si="10"/>
        <v>1.0396604428817768</v>
      </c>
      <c r="H82" s="335">
        <f t="shared" si="10"/>
        <v>1.057995464138012</v>
      </c>
      <c r="I82" s="333">
        <f t="shared" si="10"/>
        <v>1.0619281342418729</v>
      </c>
      <c r="J82" s="332">
        <f t="shared" si="10"/>
        <v>1.1655715658021135</v>
      </c>
      <c r="K82" s="335">
        <f t="shared" si="10"/>
        <v>1.0174191976173206</v>
      </c>
      <c r="L82" s="335">
        <f t="shared" si="10"/>
        <v>1.1377383676582762</v>
      </c>
      <c r="M82" s="332">
        <f t="shared" si="10"/>
        <v>1.8470588235294119</v>
      </c>
      <c r="N82" s="332">
        <f t="shared" si="10"/>
        <v>5.5975204517915786</v>
      </c>
      <c r="O82" s="335">
        <f t="shared" si="10"/>
        <v>1.6835087523321819</v>
      </c>
      <c r="P82" s="332">
        <f t="shared" si="10"/>
        <v>1.7928231574183384</v>
      </c>
      <c r="Q82" s="332">
        <f t="shared" si="10"/>
        <v>3.7520885612262775</v>
      </c>
      <c r="R82" s="332">
        <f t="shared" si="10"/>
        <v>3.6722059863636445</v>
      </c>
      <c r="S82" s="333">
        <f t="shared" si="10"/>
        <v>1.8930971918030322</v>
      </c>
      <c r="T82" s="332">
        <f t="shared" si="10"/>
        <v>3.2105062226742289</v>
      </c>
      <c r="U82" s="333">
        <f t="shared" si="10"/>
        <v>1.0540140062671957</v>
      </c>
      <c r="V82" s="333">
        <f t="shared" si="10"/>
        <v>1</v>
      </c>
      <c r="W82" s="332">
        <f t="shared" si="10"/>
        <v>1.06033066959705</v>
      </c>
      <c r="X82" s="332">
        <f t="shared" si="10"/>
        <v>2.5177138833717216</v>
      </c>
      <c r="Y82" s="332">
        <f t="shared" si="10"/>
        <v>1.7197749598670822</v>
      </c>
      <c r="Z82" s="332">
        <f t="shared" si="10"/>
        <v>3.0413900502430646</v>
      </c>
      <c r="AA82" s="333">
        <f t="shared" si="10"/>
        <v>6.4317986151197326</v>
      </c>
      <c r="AB82" s="333">
        <f t="shared" si="10"/>
        <v>6.2162128142055879</v>
      </c>
      <c r="AC82" s="333">
        <f t="shared" si="10"/>
        <v>6.8543906822622196</v>
      </c>
      <c r="AD82" s="332">
        <f t="shared" si="10"/>
        <v>2.8446702235304939</v>
      </c>
      <c r="AE82" s="332">
        <f t="shared" si="10"/>
        <v>2.1063166830584286</v>
      </c>
      <c r="AF82" s="334">
        <f t="shared" si="10"/>
        <v>6.2165595582509532</v>
      </c>
      <c r="AG82" s="332">
        <f t="shared" si="10"/>
        <v>4.5666607973050528</v>
      </c>
      <c r="AH82" s="332">
        <f t="shared" si="10"/>
        <v>4.7810484969780562</v>
      </c>
      <c r="AI82" s="332">
        <f t="shared" si="10"/>
        <v>5.9753662820320939</v>
      </c>
      <c r="AJ82" s="332">
        <f t="shared" si="10"/>
        <v>5.7029129594953059</v>
      </c>
      <c r="AK82" s="332">
        <f t="shared" si="10"/>
        <v>2.2562870621156237</v>
      </c>
      <c r="AL82" s="332">
        <f t="shared" si="10"/>
        <v>1.803113281666012</v>
      </c>
      <c r="AM82" s="353">
        <f t="shared" si="10"/>
        <v>3.1802056979796012</v>
      </c>
      <c r="AN82" s="62"/>
      <c r="AO82" s="1" t="s">
        <v>445</v>
      </c>
      <c r="AP82" s="1">
        <f>MIN(B82:AL82)</f>
        <v>1</v>
      </c>
    </row>
    <row r="83" spans="1:42" ht="14" customHeight="1">
      <c r="A83" s="348"/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362"/>
      <c r="AA83" s="362"/>
      <c r="AB83" s="362"/>
      <c r="AC83" s="362"/>
      <c r="AD83" s="362"/>
      <c r="AE83" s="362"/>
      <c r="AF83" s="337"/>
      <c r="AG83" s="337"/>
      <c r="AH83" s="337"/>
      <c r="AI83" s="337"/>
      <c r="AJ83" s="337"/>
      <c r="AK83" s="337"/>
      <c r="AL83" s="337"/>
      <c r="AM83" s="351"/>
      <c r="AN83" s="62"/>
    </row>
    <row r="84" spans="1:42" ht="14" customHeight="1">
      <c r="A84" s="363" t="s">
        <v>114</v>
      </c>
      <c r="B84" s="337">
        <v>3.7566735112936347</v>
      </c>
      <c r="C84" s="337">
        <v>5.1473503678701018</v>
      </c>
      <c r="D84" s="337">
        <v>7</v>
      </c>
      <c r="E84" s="337">
        <v>6.8349995751791326</v>
      </c>
      <c r="F84" s="337">
        <v>5.4395351073938851</v>
      </c>
      <c r="G84" s="338">
        <v>1.0199127146164999</v>
      </c>
      <c r="H84" s="338">
        <v>1.0770236128372226</v>
      </c>
      <c r="I84" s="339">
        <v>1</v>
      </c>
      <c r="J84" s="337">
        <v>1.4507204610951008</v>
      </c>
      <c r="K84" s="338">
        <v>1.1029074581809404</v>
      </c>
      <c r="L84" s="338">
        <v>2.0929633867276891</v>
      </c>
      <c r="M84" s="337">
        <v>3.8561085972850679</v>
      </c>
      <c r="N84" s="337">
        <v>5.3210554853757417</v>
      </c>
      <c r="O84" s="338">
        <v>6.480467187953554</v>
      </c>
      <c r="P84" s="337">
        <v>1.1391831235549845</v>
      </c>
      <c r="Q84" s="337">
        <v>3.706778152058293</v>
      </c>
      <c r="R84" s="337">
        <v>4.5509728072422657</v>
      </c>
      <c r="S84" s="337">
        <v>1.8730572758138855</v>
      </c>
      <c r="T84" s="337">
        <v>3.0138955149560553</v>
      </c>
      <c r="U84" s="337">
        <v>1.9076059190861254</v>
      </c>
      <c r="V84" s="337">
        <v>7</v>
      </c>
      <c r="W84" s="337">
        <v>3.7149659600813565</v>
      </c>
      <c r="X84" s="337">
        <v>1.0167593834465281</v>
      </c>
      <c r="Y84" s="337">
        <v>1.8007483129987423</v>
      </c>
      <c r="Z84" s="337">
        <v>7</v>
      </c>
      <c r="AA84" s="337">
        <v>3.0221466566140474</v>
      </c>
      <c r="AB84" s="337">
        <v>6.1199628148547305</v>
      </c>
      <c r="AC84" s="337">
        <v>6.8024367146508782</v>
      </c>
      <c r="AD84" s="337">
        <v>4.9792903012478034</v>
      </c>
      <c r="AE84" s="337">
        <v>1.0067304493955791</v>
      </c>
      <c r="AF84" s="337">
        <v>1</v>
      </c>
      <c r="AG84" s="337">
        <v>4.4051056324635978</v>
      </c>
      <c r="AH84" s="337">
        <v>6.6013785968099699</v>
      </c>
      <c r="AI84" s="337">
        <v>5.3749242707016158</v>
      </c>
      <c r="AJ84" s="337">
        <v>6.2239337919174549</v>
      </c>
      <c r="AK84" s="337">
        <v>1.563975353635862</v>
      </c>
      <c r="AL84" s="337">
        <v>1.0500933252780635</v>
      </c>
      <c r="AM84" s="351">
        <v>3.6879368060166593</v>
      </c>
      <c r="AN84" s="62" t="s">
        <v>472</v>
      </c>
    </row>
    <row r="85" spans="1:42" ht="14" customHeight="1">
      <c r="A85" s="350" t="s">
        <v>135</v>
      </c>
      <c r="B85" s="337">
        <v>3.8105749486652973</v>
      </c>
      <c r="C85" s="337">
        <v>3.2788410872965232</v>
      </c>
      <c r="D85" s="337">
        <v>5.5899653979238746</v>
      </c>
      <c r="E85" s="337">
        <v>7</v>
      </c>
      <c r="F85" s="337">
        <v>6.783550249874005</v>
      </c>
      <c r="G85" s="338">
        <v>1.0199127146164999</v>
      </c>
      <c r="H85" s="338">
        <v>1.0689693630869566</v>
      </c>
      <c r="I85" s="339">
        <v>1.0052544945339612</v>
      </c>
      <c r="J85" s="337">
        <v>1.8322766570605187</v>
      </c>
      <c r="K85" s="338">
        <v>1.0177240577631659</v>
      </c>
      <c r="L85" s="338">
        <v>1.1046910755148742</v>
      </c>
      <c r="M85" s="337">
        <v>1.5031674208144796</v>
      </c>
      <c r="N85" s="337">
        <v>6.2633199192721909</v>
      </c>
      <c r="O85" s="338">
        <v>2.3652038501127879</v>
      </c>
      <c r="P85" s="337">
        <v>2.7002612451812791</v>
      </c>
      <c r="Q85" s="337">
        <v>1.2246679846097215</v>
      </c>
      <c r="R85" s="337">
        <v>2.5578745614946676</v>
      </c>
      <c r="S85" s="337">
        <v>1.9379880585678302</v>
      </c>
      <c r="T85" s="337">
        <v>3.9596691814940632</v>
      </c>
      <c r="U85" s="337">
        <v>1.0249981502824954</v>
      </c>
      <c r="V85" s="337">
        <v>1</v>
      </c>
      <c r="W85" s="337">
        <v>1.3822465465327856</v>
      </c>
      <c r="X85" s="337">
        <v>1.3891741421245611</v>
      </c>
      <c r="Y85" s="337">
        <v>1.6282091737205375</v>
      </c>
      <c r="Z85" s="337">
        <v>5.5289450519774697</v>
      </c>
      <c r="AA85" s="337">
        <v>6.2615783879544757</v>
      </c>
      <c r="AB85" s="337">
        <v>6.3339166545522367</v>
      </c>
      <c r="AC85" s="337">
        <v>6.6665915318489013</v>
      </c>
      <c r="AD85" s="337">
        <v>3.5730843528654219</v>
      </c>
      <c r="AE85" s="337">
        <v>1.5204127190272887</v>
      </c>
      <c r="AF85" s="337">
        <v>6.8171115020848703</v>
      </c>
      <c r="AG85" s="337">
        <v>5.2820922589153874</v>
      </c>
      <c r="AH85" s="337">
        <v>6.2113200438745846</v>
      </c>
      <c r="AI85" s="337">
        <v>5.7745624552102717</v>
      </c>
      <c r="AJ85" s="337">
        <v>6.1740425531914891</v>
      </c>
      <c r="AK85" s="337">
        <v>1.2877347582802141</v>
      </c>
      <c r="AL85" s="337">
        <v>1.4125988735051402</v>
      </c>
      <c r="AM85" s="351">
        <v>3.3862846330765088</v>
      </c>
      <c r="AN85" s="62" t="s">
        <v>472</v>
      </c>
    </row>
    <row r="86" spans="1:42" ht="14" customHeight="1">
      <c r="A86" s="350" t="s">
        <v>120</v>
      </c>
      <c r="B86" s="337">
        <v>2.0533880903490758</v>
      </c>
      <c r="C86" s="337">
        <v>3.7476364214125448</v>
      </c>
      <c r="D86" s="337">
        <v>6.2404844290657433</v>
      </c>
      <c r="E86" s="337">
        <v>6.625002124104336</v>
      </c>
      <c r="F86" s="337">
        <v>5.4970719152390437</v>
      </c>
      <c r="G86" s="338">
        <v>1.0687207659425924</v>
      </c>
      <c r="H86" s="338">
        <v>1.1109865507763301</v>
      </c>
      <c r="I86" s="339">
        <v>1.0824738367319189</v>
      </c>
      <c r="J86" s="337">
        <v>1.2662824207492795</v>
      </c>
      <c r="K86" s="338">
        <v>1.0746659555893057</v>
      </c>
      <c r="L86" s="338">
        <v>1.7236842105263159</v>
      </c>
      <c r="M86" s="337">
        <v>2.2941176470588234</v>
      </c>
      <c r="N86" s="337">
        <v>5.726323498296181</v>
      </c>
      <c r="O86" s="338">
        <v>1</v>
      </c>
      <c r="P86" s="337">
        <v>2.4375421807838915</v>
      </c>
      <c r="Q86" s="337">
        <v>4.9051245975751971</v>
      </c>
      <c r="R86" s="337">
        <v>4.0264038838069505</v>
      </c>
      <c r="S86" s="337">
        <v>1.8722435011217973</v>
      </c>
      <c r="T86" s="337">
        <v>2.2681503487844576</v>
      </c>
      <c r="U86" s="337">
        <v>4.1854385220317845</v>
      </c>
      <c r="V86" s="337">
        <v>1</v>
      </c>
      <c r="W86" s="337">
        <v>7</v>
      </c>
      <c r="X86" s="337">
        <v>1</v>
      </c>
      <c r="Y86" s="337">
        <v>1.7066323270060018</v>
      </c>
      <c r="Z86" s="337">
        <v>6.9214749997506244</v>
      </c>
      <c r="AA86" s="337">
        <v>1.6491307994014686</v>
      </c>
      <c r="AB86" s="337">
        <v>5.9957723026550358</v>
      </c>
      <c r="AC86" s="337">
        <v>6.784627385890726</v>
      </c>
      <c r="AD86" s="337">
        <v>5.3129587894397945</v>
      </c>
      <c r="AE86" s="337">
        <v>1.4016005310467832</v>
      </c>
      <c r="AF86" s="337">
        <v>6.5159498735777373</v>
      </c>
      <c r="AG86" s="337">
        <v>5.9537368670989608</v>
      </c>
      <c r="AH86" s="337">
        <v>6.9023966501827267</v>
      </c>
      <c r="AI86" s="337">
        <v>5.5916666923819953</v>
      </c>
      <c r="AJ86" s="337">
        <v>5.8150333863275039</v>
      </c>
      <c r="AK86" s="337">
        <v>1.9609698045361887</v>
      </c>
      <c r="AL86" s="337">
        <v>1.4196295702929675</v>
      </c>
      <c r="AM86" s="351">
        <v>3.5983059697171367</v>
      </c>
      <c r="AN86" s="62" t="s">
        <v>472</v>
      </c>
    </row>
    <row r="87" spans="1:42" ht="14" customHeight="1">
      <c r="A87" s="350" t="s">
        <v>207</v>
      </c>
      <c r="B87" s="337">
        <v>5.9650924024640659</v>
      </c>
      <c r="C87" s="337">
        <v>3.8358104859049953</v>
      </c>
      <c r="D87" s="337">
        <v>6.4463667820069199</v>
      </c>
      <c r="E87" s="337">
        <v>6.5004106601716272</v>
      </c>
      <c r="F87" s="337">
        <v>6.8723322727954725</v>
      </c>
      <c r="G87" s="338">
        <v>1.0199127146164999</v>
      </c>
      <c r="H87" s="338">
        <v>1.1851286980569351</v>
      </c>
      <c r="I87" s="339">
        <v>1.0785563956261752</v>
      </c>
      <c r="J87" s="337">
        <v>1.3798270893371758</v>
      </c>
      <c r="K87" s="338">
        <v>1.1141670807404744</v>
      </c>
      <c r="L87" s="338">
        <v>2.4845537757437075</v>
      </c>
      <c r="M87" s="337">
        <v>2.426244343891403</v>
      </c>
      <c r="N87" s="337">
        <v>5.8474019104822439</v>
      </c>
      <c r="O87" s="338">
        <v>2.4621498479109825</v>
      </c>
      <c r="P87" s="337">
        <v>1.0574574584423944</v>
      </c>
      <c r="Q87" s="337">
        <v>3.6011474232814629</v>
      </c>
      <c r="R87" s="337">
        <v>5.4601735678333387</v>
      </c>
      <c r="S87" s="337">
        <v>1.8712873809829096</v>
      </c>
      <c r="T87" s="337">
        <v>2.1181474566961471</v>
      </c>
      <c r="U87" s="337">
        <v>1.9739974220171437</v>
      </c>
      <c r="V87" s="337">
        <v>1</v>
      </c>
      <c r="W87" s="337">
        <v>1.7997454701518287</v>
      </c>
      <c r="X87" s="337">
        <v>1.0774948353940133</v>
      </c>
      <c r="Y87" s="337">
        <v>1.7644570027404933</v>
      </c>
      <c r="Z87" s="337">
        <v>4.0056318856731394</v>
      </c>
      <c r="AA87" s="337">
        <v>1.7327319863668136</v>
      </c>
      <c r="AB87" s="337">
        <v>1</v>
      </c>
      <c r="AC87" s="337">
        <v>6.6774710660416705</v>
      </c>
      <c r="AD87" s="337">
        <v>5.2073406310367032</v>
      </c>
      <c r="AE87" s="337">
        <v>1.0394585551388293</v>
      </c>
      <c r="AF87" s="337">
        <v>6.0304321770029983</v>
      </c>
      <c r="AG87" s="337">
        <v>2.8684404746622123</v>
      </c>
      <c r="AH87" s="337">
        <v>6.1689592522841723</v>
      </c>
      <c r="AI87" s="337">
        <v>5.6372253101509697</v>
      </c>
      <c r="AJ87" s="337">
        <v>6.5008857142857144</v>
      </c>
      <c r="AK87" s="337">
        <v>1.6505653662106556</v>
      </c>
      <c r="AL87" s="337">
        <v>1.1344660396914457</v>
      </c>
      <c r="AM87" s="351">
        <v>3.2431208361036141</v>
      </c>
      <c r="AN87" s="62" t="s">
        <v>472</v>
      </c>
    </row>
    <row r="88" spans="1:42" ht="14" customHeight="1">
      <c r="A88" s="350" t="s">
        <v>277</v>
      </c>
      <c r="B88" s="337">
        <v>5.729466119096509</v>
      </c>
      <c r="C88" s="337">
        <v>2.6015900585910328</v>
      </c>
      <c r="D88" s="337">
        <v>5.4878892733564015</v>
      </c>
      <c r="E88" s="337">
        <v>5.9246594352714599</v>
      </c>
      <c r="F88" s="337">
        <v>6.1012891882845839</v>
      </c>
      <c r="G88" s="338">
        <v>1.0199127146164999</v>
      </c>
      <c r="H88" s="338">
        <v>1.0426894057389946</v>
      </c>
      <c r="I88" s="339">
        <v>1.0876120315847946</v>
      </c>
      <c r="J88" s="337">
        <v>1.1896253602305475</v>
      </c>
      <c r="K88" s="338">
        <v>1.0778306682284027</v>
      </c>
      <c r="L88" s="338">
        <v>1.2731693363844394</v>
      </c>
      <c r="M88" s="337">
        <v>2.2506787330316742</v>
      </c>
      <c r="N88" s="337">
        <v>5.34104531684733</v>
      </c>
      <c r="O88" s="338">
        <v>2.3071981705283973</v>
      </c>
      <c r="P88" s="337">
        <v>1.1487221873456406</v>
      </c>
      <c r="Q88" s="337">
        <v>3.7595812327490963</v>
      </c>
      <c r="R88" s="337">
        <v>4.1624219671376448</v>
      </c>
      <c r="S88" s="337">
        <v>1.8714718766327232</v>
      </c>
      <c r="T88" s="337">
        <v>3.0069463522206163</v>
      </c>
      <c r="U88" s="337">
        <v>1.3475449533948689</v>
      </c>
      <c r="V88" s="337">
        <v>1</v>
      </c>
      <c r="W88" s="337">
        <v>1.2128549033087825</v>
      </c>
      <c r="X88" s="337">
        <v>1.2462071399400869</v>
      </c>
      <c r="Y88" s="337">
        <v>1.7370463920211643</v>
      </c>
      <c r="Z88" s="337">
        <v>3.8175899468118821</v>
      </c>
      <c r="AA88" s="337">
        <v>4.4209700294971368</v>
      </c>
      <c r="AB88" s="337">
        <v>5.7183586761850744</v>
      </c>
      <c r="AC88" s="337">
        <v>6.726734239941357</v>
      </c>
      <c r="AD88" s="337">
        <v>3.1703155183515781</v>
      </c>
      <c r="AE88" s="337">
        <v>2.893073318542752</v>
      </c>
      <c r="AF88" s="337">
        <v>4.4530510978465907</v>
      </c>
      <c r="AG88" s="337">
        <v>1.1010921789160513</v>
      </c>
      <c r="AH88" s="337">
        <v>5.6709724455577373</v>
      </c>
      <c r="AI88" s="337">
        <v>5.7304032575113881</v>
      </c>
      <c r="AJ88" s="337">
        <v>6.5227049180327867</v>
      </c>
      <c r="AK88" s="337">
        <v>1.3358329396963691</v>
      </c>
      <c r="AL88" s="337">
        <v>1.1947467104295062</v>
      </c>
      <c r="AM88" s="351">
        <v>3.1265756241584297</v>
      </c>
      <c r="AN88" s="62" t="s">
        <v>472</v>
      </c>
      <c r="AO88" s="1" t="s">
        <v>444</v>
      </c>
      <c r="AP88" s="1">
        <f>MAX(B98:AL98)</f>
        <v>7</v>
      </c>
    </row>
    <row r="89" spans="1:42" ht="28">
      <c r="A89" s="352" t="s">
        <v>517</v>
      </c>
      <c r="B89" s="332">
        <f>AVERAGE(B84:B88)</f>
        <v>4.2630390143737165</v>
      </c>
      <c r="C89" s="332">
        <f t="shared" ref="C89:AM89" si="11">AVERAGE(C84:C88)</f>
        <v>3.7222456842150402</v>
      </c>
      <c r="D89" s="332">
        <f t="shared" si="11"/>
        <v>6.1529411764705877</v>
      </c>
      <c r="E89" s="336">
        <f t="shared" si="11"/>
        <v>6.5770143589453109</v>
      </c>
      <c r="F89" s="332">
        <f t="shared" si="11"/>
        <v>6.1387557467173979</v>
      </c>
      <c r="G89" s="335">
        <f t="shared" si="11"/>
        <v>1.0296743248817184</v>
      </c>
      <c r="H89" s="335">
        <f t="shared" si="11"/>
        <v>1.0969595260992877</v>
      </c>
      <c r="I89" s="333">
        <f t="shared" si="11"/>
        <v>1.0507793516953698</v>
      </c>
      <c r="J89" s="332">
        <f t="shared" si="11"/>
        <v>1.4237463976945244</v>
      </c>
      <c r="K89" s="335">
        <f t="shared" si="11"/>
        <v>1.0774590441004581</v>
      </c>
      <c r="L89" s="335">
        <f t="shared" si="11"/>
        <v>1.7358123569794053</v>
      </c>
      <c r="M89" s="332">
        <f t="shared" si="11"/>
        <v>2.4660633484162893</v>
      </c>
      <c r="N89" s="332">
        <f t="shared" si="11"/>
        <v>5.699829226054737</v>
      </c>
      <c r="O89" s="335">
        <f t="shared" si="11"/>
        <v>2.9230038113011445</v>
      </c>
      <c r="P89" s="332">
        <f t="shared" si="11"/>
        <v>1.6966332390616379</v>
      </c>
      <c r="Q89" s="332">
        <f t="shared" si="11"/>
        <v>3.4394598780547541</v>
      </c>
      <c r="R89" s="332">
        <f t="shared" si="11"/>
        <v>4.1515693575029742</v>
      </c>
      <c r="S89" s="333">
        <f t="shared" si="11"/>
        <v>1.8852096186238292</v>
      </c>
      <c r="T89" s="332">
        <f t="shared" si="11"/>
        <v>2.8733617708302681</v>
      </c>
      <c r="U89" s="332">
        <f t="shared" si="11"/>
        <v>2.0879169933624837</v>
      </c>
      <c r="V89" s="336">
        <f t="shared" si="11"/>
        <v>2.2000000000000002</v>
      </c>
      <c r="W89" s="336">
        <f t="shared" si="11"/>
        <v>3.0219625760149507</v>
      </c>
      <c r="X89" s="333">
        <f t="shared" si="11"/>
        <v>1.1459271001810378</v>
      </c>
      <c r="Y89" s="332">
        <f t="shared" si="11"/>
        <v>1.7274186416973876</v>
      </c>
      <c r="Z89" s="336">
        <f t="shared" si="11"/>
        <v>5.4547283768426231</v>
      </c>
      <c r="AA89" s="336">
        <f t="shared" si="11"/>
        <v>3.4173115719667884</v>
      </c>
      <c r="AB89" s="332">
        <f t="shared" si="11"/>
        <v>5.033602089649416</v>
      </c>
      <c r="AC89" s="332">
        <f t="shared" si="11"/>
        <v>6.7315721876747059</v>
      </c>
      <c r="AD89" s="332">
        <f t="shared" si="11"/>
        <v>4.4485979185882609</v>
      </c>
      <c r="AE89" s="332">
        <f t="shared" si="11"/>
        <v>1.5722551146302464</v>
      </c>
      <c r="AF89" s="332">
        <f t="shared" si="11"/>
        <v>4.9633089301024391</v>
      </c>
      <c r="AG89" s="332">
        <f t="shared" si="11"/>
        <v>3.9220934824112419</v>
      </c>
      <c r="AH89" s="332">
        <f t="shared" si="11"/>
        <v>6.3110053977418383</v>
      </c>
      <c r="AI89" s="332">
        <f t="shared" si="11"/>
        <v>5.6217563971912483</v>
      </c>
      <c r="AJ89" s="333">
        <f t="shared" si="11"/>
        <v>6.2473200727509894</v>
      </c>
      <c r="AK89" s="333">
        <f t="shared" si="11"/>
        <v>1.5598156444718581</v>
      </c>
      <c r="AL89" s="332">
        <f t="shared" si="11"/>
        <v>1.2423069038394245</v>
      </c>
      <c r="AM89" s="353">
        <f t="shared" si="11"/>
        <v>3.4084447738144696</v>
      </c>
      <c r="AN89" s="62"/>
    </row>
    <row r="90" spans="1:42" ht="14" customHeight="1">
      <c r="A90" s="348"/>
      <c r="B90" s="362"/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37"/>
      <c r="Y90" s="337"/>
      <c r="Z90" s="337"/>
      <c r="AA90" s="337"/>
      <c r="AB90" s="337"/>
      <c r="AC90" s="337"/>
      <c r="AD90" s="337"/>
      <c r="AE90" s="337"/>
      <c r="AF90" s="337"/>
      <c r="AG90" s="337"/>
      <c r="AH90" s="337"/>
      <c r="AI90" s="337"/>
      <c r="AJ90" s="337"/>
      <c r="AK90" s="337"/>
      <c r="AL90" s="337"/>
      <c r="AM90" s="351"/>
      <c r="AN90" s="62"/>
    </row>
    <row r="91" spans="1:42" ht="14" customHeight="1">
      <c r="A91" s="350" t="s">
        <v>117</v>
      </c>
      <c r="B91" s="337">
        <v>3.6596509240246404</v>
      </c>
      <c r="C91" s="337">
        <v>7</v>
      </c>
      <c r="D91" s="337">
        <v>6.8339100346020762</v>
      </c>
      <c r="E91" s="337">
        <v>6.8279985272876598</v>
      </c>
      <c r="F91" s="337">
        <v>6.4707795530352286</v>
      </c>
      <c r="G91" s="338">
        <v>1.0199127146164999</v>
      </c>
      <c r="H91" s="338">
        <v>1.3462879656082873</v>
      </c>
      <c r="I91" s="337">
        <v>1.2883245286219391</v>
      </c>
      <c r="J91" s="337">
        <v>1.5855907780979828</v>
      </c>
      <c r="K91" s="338">
        <v>1.1327676048022906</v>
      </c>
      <c r="L91" s="338">
        <v>1.4685354691075516</v>
      </c>
      <c r="M91" s="337">
        <v>4.730316742081448</v>
      </c>
      <c r="N91" s="337">
        <v>5.9165192647594544</v>
      </c>
      <c r="O91" s="338">
        <v>1.6640114076446595</v>
      </c>
      <c r="P91" s="337">
        <v>1.8346721468936815</v>
      </c>
      <c r="Q91" s="337">
        <v>4.9260883425076951</v>
      </c>
      <c r="R91" s="337">
        <v>4.084313390222456</v>
      </c>
      <c r="S91" s="337">
        <v>1.8797009984083077</v>
      </c>
      <c r="T91" s="337">
        <v>3.3150403650289073</v>
      </c>
      <c r="U91" s="337">
        <v>2.4240907647413756</v>
      </c>
      <c r="V91" s="337">
        <v>1</v>
      </c>
      <c r="W91" s="337">
        <v>2.0778864934677133</v>
      </c>
      <c r="X91" s="337">
        <v>1.1671480109148868</v>
      </c>
      <c r="Y91" s="337">
        <v>1.8817065078359279</v>
      </c>
      <c r="Z91" s="337">
        <v>6.308499684952956</v>
      </c>
      <c r="AA91" s="337">
        <v>5.0847500507543417</v>
      </c>
      <c r="AB91" s="337">
        <v>6.2657215582905206</v>
      </c>
      <c r="AC91" s="337">
        <v>6.9214386785962425</v>
      </c>
      <c r="AD91" s="337">
        <v>3.2772514028148287</v>
      </c>
      <c r="AE91" s="337">
        <v>1.4125313790921779</v>
      </c>
      <c r="AF91" s="337">
        <v>3.9908251335537646</v>
      </c>
      <c r="AG91" s="337">
        <v>4.6914984459383033</v>
      </c>
      <c r="AH91" s="337">
        <v>6.527785292854893</v>
      </c>
      <c r="AI91" s="337">
        <v>5.4459420214790635</v>
      </c>
      <c r="AJ91" s="337">
        <v>5.7761393805309726</v>
      </c>
      <c r="AK91" s="337">
        <v>2.1502939747828935</v>
      </c>
      <c r="AL91" s="337">
        <v>1.0766409571508777</v>
      </c>
      <c r="AM91" s="351">
        <v>3.6341775809487169</v>
      </c>
      <c r="AN91" s="62" t="s">
        <v>473</v>
      </c>
    </row>
    <row r="92" spans="1:42" ht="28">
      <c r="A92" s="352" t="s">
        <v>514</v>
      </c>
      <c r="B92" s="332">
        <f>B91</f>
        <v>3.6596509240246404</v>
      </c>
      <c r="C92" s="336">
        <f t="shared" ref="C92:AM92" si="12">C91</f>
        <v>7</v>
      </c>
      <c r="D92" s="336">
        <f t="shared" si="12"/>
        <v>6.8339100346020762</v>
      </c>
      <c r="E92" s="336">
        <f t="shared" si="12"/>
        <v>6.8279985272876598</v>
      </c>
      <c r="F92" s="332">
        <f t="shared" si="12"/>
        <v>6.4707795530352286</v>
      </c>
      <c r="G92" s="335">
        <f t="shared" si="12"/>
        <v>1.0199127146164999</v>
      </c>
      <c r="H92" s="335">
        <f t="shared" si="12"/>
        <v>1.3462879656082873</v>
      </c>
      <c r="I92" s="332">
        <f t="shared" si="12"/>
        <v>1.2883245286219391</v>
      </c>
      <c r="J92" s="332">
        <f t="shared" si="12"/>
        <v>1.5855907780979828</v>
      </c>
      <c r="K92" s="335">
        <f t="shared" si="12"/>
        <v>1.1327676048022906</v>
      </c>
      <c r="L92" s="335">
        <f t="shared" si="12"/>
        <v>1.4685354691075516</v>
      </c>
      <c r="M92" s="332">
        <f t="shared" si="12"/>
        <v>4.730316742081448</v>
      </c>
      <c r="N92" s="332">
        <f t="shared" si="12"/>
        <v>5.9165192647594544</v>
      </c>
      <c r="O92" s="335">
        <f t="shared" si="12"/>
        <v>1.6640114076446595</v>
      </c>
      <c r="P92" s="332">
        <f t="shared" si="12"/>
        <v>1.8346721468936815</v>
      </c>
      <c r="Q92" s="336">
        <f t="shared" si="12"/>
        <v>4.9260883425076951</v>
      </c>
      <c r="R92" s="332">
        <f t="shared" si="12"/>
        <v>4.084313390222456</v>
      </c>
      <c r="S92" s="333">
        <f t="shared" si="12"/>
        <v>1.8797009984083077</v>
      </c>
      <c r="T92" s="332">
        <f t="shared" si="12"/>
        <v>3.3150403650289073</v>
      </c>
      <c r="U92" s="336">
        <f t="shared" si="12"/>
        <v>2.4240907647413756</v>
      </c>
      <c r="V92" s="333">
        <f t="shared" si="12"/>
        <v>1</v>
      </c>
      <c r="W92" s="332">
        <f t="shared" si="12"/>
        <v>2.0778864934677133</v>
      </c>
      <c r="X92" s="332">
        <f t="shared" si="12"/>
        <v>1.1671480109148868</v>
      </c>
      <c r="Y92" s="332">
        <f t="shared" si="12"/>
        <v>1.8817065078359279</v>
      </c>
      <c r="Z92" s="336">
        <f t="shared" si="12"/>
        <v>6.308499684952956</v>
      </c>
      <c r="AA92" s="332">
        <f t="shared" si="12"/>
        <v>5.0847500507543417</v>
      </c>
      <c r="AB92" s="333">
        <f t="shared" si="12"/>
        <v>6.2657215582905206</v>
      </c>
      <c r="AC92" s="333">
        <f t="shared" si="12"/>
        <v>6.9214386785962425</v>
      </c>
      <c r="AD92" s="332">
        <f t="shared" si="12"/>
        <v>3.2772514028148287</v>
      </c>
      <c r="AE92" s="332">
        <f t="shared" si="12"/>
        <v>1.4125313790921779</v>
      </c>
      <c r="AF92" s="333">
        <f t="shared" si="12"/>
        <v>3.9908251335537646</v>
      </c>
      <c r="AG92" s="332">
        <f t="shared" si="12"/>
        <v>4.6914984459383033</v>
      </c>
      <c r="AH92" s="332">
        <f t="shared" si="12"/>
        <v>6.527785292854893</v>
      </c>
      <c r="AI92" s="332">
        <f t="shared" si="12"/>
        <v>5.4459420214790635</v>
      </c>
      <c r="AJ92" s="332">
        <f t="shared" si="12"/>
        <v>5.7761393805309726</v>
      </c>
      <c r="AK92" s="332">
        <f t="shared" si="12"/>
        <v>2.1502939747828935</v>
      </c>
      <c r="AL92" s="336">
        <f t="shared" si="12"/>
        <v>1.0766409571508777</v>
      </c>
      <c r="AM92" s="353">
        <f t="shared" si="12"/>
        <v>3.6341775809487169</v>
      </c>
      <c r="AN92" s="62"/>
    </row>
    <row r="93" spans="1:42" ht="14" customHeight="1">
      <c r="A93" s="348"/>
      <c r="B93" s="362"/>
      <c r="C93" s="362"/>
      <c r="D93" s="362"/>
      <c r="E93" s="362"/>
      <c r="F93" s="362"/>
      <c r="G93" s="362"/>
      <c r="H93" s="362"/>
      <c r="I93" s="362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37"/>
      <c r="AH93" s="337"/>
      <c r="AI93" s="337"/>
      <c r="AJ93" s="337"/>
      <c r="AK93" s="337"/>
      <c r="AL93" s="337"/>
      <c r="AM93" s="351"/>
      <c r="AN93" s="62"/>
    </row>
    <row r="94" spans="1:42" ht="14" customHeight="1">
      <c r="A94" s="350" t="s">
        <v>229</v>
      </c>
      <c r="B94" s="337">
        <v>4.7761806981519506</v>
      </c>
      <c r="C94" s="337">
        <v>1.7351455587163553</v>
      </c>
      <c r="D94" s="337">
        <v>3.2335640138408301</v>
      </c>
      <c r="E94" s="337">
        <v>6.2803534509615107</v>
      </c>
      <c r="F94" s="337">
        <v>6.8338851464427099</v>
      </c>
      <c r="G94" s="338">
        <v>1.0199127146164999</v>
      </c>
      <c r="H94" s="338">
        <v>1.0194847440563832</v>
      </c>
      <c r="I94" s="337">
        <v>1.1195680314504428</v>
      </c>
      <c r="J94" s="337">
        <v>1.3481268011527379</v>
      </c>
      <c r="K94" s="338">
        <v>1.0076319846193091</v>
      </c>
      <c r="L94" s="338">
        <v>1.1484553775743707</v>
      </c>
      <c r="M94" s="337">
        <v>2.2434389140271493</v>
      </c>
      <c r="N94" s="337">
        <v>1.3297165123453638</v>
      </c>
      <c r="O94" s="338">
        <v>2.0121711270571936</v>
      </c>
      <c r="P94" s="337">
        <v>2.182015805008243</v>
      </c>
      <c r="Q94" s="337">
        <v>4.002174906250433</v>
      </c>
      <c r="R94" s="337">
        <v>4.151544604769116</v>
      </c>
      <c r="S94" s="337">
        <v>2.0185967204975204</v>
      </c>
      <c r="T94" s="337">
        <v>3.4998967240150334</v>
      </c>
      <c r="U94" s="337">
        <v>1.0379680748561739</v>
      </c>
      <c r="V94" s="339">
        <v>1</v>
      </c>
      <c r="W94" s="337">
        <v>1.0757669979233078</v>
      </c>
      <c r="X94" s="337">
        <v>1.648920255077583</v>
      </c>
      <c r="Y94" s="337">
        <v>1.6863605529848842</v>
      </c>
      <c r="Z94" s="337">
        <v>3.9118343066872407</v>
      </c>
      <c r="AA94" s="337">
        <v>6.6163454711686915</v>
      </c>
      <c r="AB94" s="337">
        <v>6.34589675298822</v>
      </c>
      <c r="AC94" s="337">
        <v>6.7929228416300562</v>
      </c>
      <c r="AD94" s="337">
        <v>4.7176432710882166</v>
      </c>
      <c r="AE94" s="337">
        <v>1.7197001248831625</v>
      </c>
      <c r="AF94" s="337">
        <v>6.4186065537778543</v>
      </c>
      <c r="AG94" s="337">
        <v>4.9381117725976695</v>
      </c>
      <c r="AH94" s="337">
        <v>5.5689012428932045</v>
      </c>
      <c r="AI94" s="337">
        <v>5.3978551825623864</v>
      </c>
      <c r="AJ94" s="337">
        <v>6.7099377334993768</v>
      </c>
      <c r="AK94" s="337">
        <v>1.8832188588547623</v>
      </c>
      <c r="AL94" s="337">
        <v>1.4273545809703974</v>
      </c>
      <c r="AM94" s="351">
        <v>3.2394380651350358</v>
      </c>
      <c r="AN94" s="62" t="s">
        <v>474</v>
      </c>
    </row>
    <row r="95" spans="1:42" ht="28">
      <c r="A95" s="352" t="s">
        <v>621</v>
      </c>
      <c r="B95" s="332">
        <f>B94</f>
        <v>4.7761806981519506</v>
      </c>
      <c r="C95" s="334">
        <f t="shared" ref="C95:AM95" si="13">C94</f>
        <v>1.7351455587163553</v>
      </c>
      <c r="D95" s="332">
        <f t="shared" si="13"/>
        <v>3.2335640138408301</v>
      </c>
      <c r="E95" s="332">
        <f t="shared" si="13"/>
        <v>6.2803534509615107</v>
      </c>
      <c r="F95" s="333">
        <f t="shared" si="13"/>
        <v>6.8338851464427099</v>
      </c>
      <c r="G95" s="335">
        <f t="shared" si="13"/>
        <v>1.0199127146164999</v>
      </c>
      <c r="H95" s="335">
        <f t="shared" si="13"/>
        <v>1.0194847440563832</v>
      </c>
      <c r="I95" s="332">
        <f t="shared" si="13"/>
        <v>1.1195680314504428</v>
      </c>
      <c r="J95" s="332">
        <f t="shared" si="13"/>
        <v>1.3481268011527379</v>
      </c>
      <c r="K95" s="335">
        <f t="shared" si="13"/>
        <v>1.0076319846193091</v>
      </c>
      <c r="L95" s="335">
        <f t="shared" si="13"/>
        <v>1.1484553775743707</v>
      </c>
      <c r="M95" s="332">
        <f t="shared" si="13"/>
        <v>2.2434389140271493</v>
      </c>
      <c r="N95" s="333">
        <f t="shared" si="13"/>
        <v>1.3297165123453638</v>
      </c>
      <c r="O95" s="335">
        <f t="shared" si="13"/>
        <v>2.0121711270571936</v>
      </c>
      <c r="P95" s="332">
        <f t="shared" si="13"/>
        <v>2.182015805008243</v>
      </c>
      <c r="Q95" s="332">
        <f t="shared" si="13"/>
        <v>4.002174906250433</v>
      </c>
      <c r="R95" s="332">
        <f t="shared" si="13"/>
        <v>4.151544604769116</v>
      </c>
      <c r="S95" s="332">
        <f t="shared" si="13"/>
        <v>2.0185967204975204</v>
      </c>
      <c r="T95" s="332">
        <f t="shared" si="13"/>
        <v>3.4998967240150334</v>
      </c>
      <c r="U95" s="333">
        <f t="shared" si="13"/>
        <v>1.0379680748561739</v>
      </c>
      <c r="V95" s="333">
        <f t="shared" si="13"/>
        <v>1</v>
      </c>
      <c r="W95" s="332">
        <f t="shared" si="13"/>
        <v>1.0757669979233078</v>
      </c>
      <c r="X95" s="332">
        <f t="shared" si="13"/>
        <v>1.648920255077583</v>
      </c>
      <c r="Y95" s="333">
        <f t="shared" si="13"/>
        <v>1.6863605529848842</v>
      </c>
      <c r="Z95" s="332">
        <f t="shared" si="13"/>
        <v>3.9118343066872407</v>
      </c>
      <c r="AA95" s="333">
        <f t="shared" si="13"/>
        <v>6.6163454711686915</v>
      </c>
      <c r="AB95" s="333">
        <f t="shared" si="13"/>
        <v>6.34589675298822</v>
      </c>
      <c r="AC95" s="332">
        <f t="shared" si="13"/>
        <v>6.7929228416300562</v>
      </c>
      <c r="AD95" s="336">
        <f t="shared" si="13"/>
        <v>4.7176432710882166</v>
      </c>
      <c r="AE95" s="332">
        <f t="shared" si="13"/>
        <v>1.7197001248831625</v>
      </c>
      <c r="AF95" s="332">
        <f t="shared" si="13"/>
        <v>6.4186065537778543</v>
      </c>
      <c r="AG95" s="332">
        <f t="shared" si="13"/>
        <v>4.9381117725976695</v>
      </c>
      <c r="AH95" s="332">
        <f t="shared" si="13"/>
        <v>5.5689012428932045</v>
      </c>
      <c r="AI95" s="332">
        <f t="shared" si="13"/>
        <v>5.3978551825623864</v>
      </c>
      <c r="AJ95" s="333">
        <f t="shared" si="13"/>
        <v>6.7099377334993768</v>
      </c>
      <c r="AK95" s="332">
        <f t="shared" si="13"/>
        <v>1.8832188588547623</v>
      </c>
      <c r="AL95" s="332">
        <f t="shared" si="13"/>
        <v>1.4273545809703974</v>
      </c>
      <c r="AM95" s="353">
        <f t="shared" si="13"/>
        <v>3.2394380651350358</v>
      </c>
      <c r="AN95" s="62"/>
    </row>
    <row r="96" spans="1:42" ht="14" customHeight="1">
      <c r="A96" s="348"/>
      <c r="B96" s="362"/>
      <c r="C96" s="362"/>
      <c r="D96" s="362"/>
      <c r="E96" s="362"/>
      <c r="F96" s="362"/>
      <c r="G96" s="362"/>
      <c r="H96" s="362"/>
      <c r="I96" s="362"/>
      <c r="J96" s="362"/>
      <c r="K96" s="362"/>
      <c r="L96" s="362"/>
      <c r="M96" s="362"/>
      <c r="N96" s="362"/>
      <c r="O96" s="362"/>
      <c r="P96" s="362"/>
      <c r="Q96" s="362"/>
      <c r="R96" s="362"/>
      <c r="S96" s="362"/>
      <c r="T96" s="362"/>
      <c r="U96" s="362"/>
      <c r="V96" s="362"/>
      <c r="W96" s="362"/>
      <c r="X96" s="362"/>
      <c r="Y96" s="362"/>
      <c r="Z96" s="362"/>
      <c r="AA96" s="362"/>
      <c r="AB96" s="362"/>
      <c r="AC96" s="362"/>
      <c r="AD96" s="337"/>
      <c r="AE96" s="337"/>
      <c r="AF96" s="337"/>
      <c r="AG96" s="337"/>
      <c r="AH96" s="337"/>
      <c r="AI96" s="337"/>
      <c r="AJ96" s="337"/>
      <c r="AK96" s="337"/>
      <c r="AL96" s="337"/>
      <c r="AM96" s="351"/>
      <c r="AN96" s="62"/>
    </row>
    <row r="97" spans="1:42" ht="14" customHeight="1">
      <c r="A97" s="350" t="s">
        <v>235</v>
      </c>
      <c r="B97" s="337">
        <v>3.3886036960985626</v>
      </c>
      <c r="C97" s="337">
        <v>1.2149693049367516</v>
      </c>
      <c r="D97" s="337">
        <v>2.3062283737024218</v>
      </c>
      <c r="E97" s="337">
        <v>5.9027046928545124</v>
      </c>
      <c r="F97" s="337">
        <v>6.940053321843104</v>
      </c>
      <c r="G97" s="338">
        <v>1.0199127146164999</v>
      </c>
      <c r="H97" s="338">
        <v>1.088215844722169</v>
      </c>
      <c r="I97" s="337">
        <v>1.0924991181660877</v>
      </c>
      <c r="J97" s="337">
        <v>1.1095100864553313</v>
      </c>
      <c r="K97" s="338">
        <v>1.0867995053055928</v>
      </c>
      <c r="L97" s="338">
        <v>1.1127002288329519</v>
      </c>
      <c r="M97" s="337">
        <v>1.8144796380090498</v>
      </c>
      <c r="N97" s="337">
        <v>1</v>
      </c>
      <c r="O97" s="338">
        <v>1.3330962086844644</v>
      </c>
      <c r="P97" s="337">
        <v>1.0433670939270872</v>
      </c>
      <c r="Q97" s="337">
        <v>2.1981550673703669</v>
      </c>
      <c r="R97" s="337">
        <v>3.5203101813486479</v>
      </c>
      <c r="S97" s="337">
        <v>1.9352550849699193</v>
      </c>
      <c r="T97" s="337">
        <v>7</v>
      </c>
      <c r="U97" s="337">
        <v>1.0020740087387547</v>
      </c>
      <c r="V97" s="339">
        <v>1</v>
      </c>
      <c r="W97" s="337">
        <v>1</v>
      </c>
      <c r="X97" s="337">
        <v>7</v>
      </c>
      <c r="Y97" s="337">
        <v>1.6750264015724941</v>
      </c>
      <c r="Z97" s="337">
        <v>4.032555794055587</v>
      </c>
      <c r="AA97" s="337">
        <v>6.8945488675869093</v>
      </c>
      <c r="AB97" s="337">
        <v>6.0394180685118997</v>
      </c>
      <c r="AC97" s="337">
        <v>6.8796543464910984</v>
      </c>
      <c r="AD97" s="337">
        <v>2.0199613650998067</v>
      </c>
      <c r="AE97" s="337">
        <v>5.1714880463355435</v>
      </c>
      <c r="AF97" s="337">
        <v>6.9679158537936257</v>
      </c>
      <c r="AG97" s="337">
        <v>4.3374158867274186</v>
      </c>
      <c r="AH97" s="337">
        <v>5.5765389515242187</v>
      </c>
      <c r="AI97" s="337">
        <v>6.200189580798483</v>
      </c>
      <c r="AJ97" s="337">
        <v>7</v>
      </c>
      <c r="AK97" s="337">
        <v>2.292359587548614</v>
      </c>
      <c r="AL97" s="337">
        <v>2.5567836189428998</v>
      </c>
      <c r="AM97" s="351">
        <v>3.344670014582996</v>
      </c>
      <c r="AN97" s="189" t="s">
        <v>439</v>
      </c>
    </row>
    <row r="98" spans="1:42" ht="29" thickBot="1">
      <c r="A98" s="355" t="s">
        <v>482</v>
      </c>
      <c r="B98" s="358">
        <f>B97</f>
        <v>3.3886036960985626</v>
      </c>
      <c r="C98" s="358">
        <f t="shared" ref="C98:AM98" si="14">C97</f>
        <v>1.2149693049367516</v>
      </c>
      <c r="D98" s="356">
        <f t="shared" si="14"/>
        <v>2.3062283737024218</v>
      </c>
      <c r="E98" s="356">
        <f t="shared" si="14"/>
        <v>5.9027046928545124</v>
      </c>
      <c r="F98" s="358">
        <f t="shared" si="14"/>
        <v>6.940053321843104</v>
      </c>
      <c r="G98" s="357">
        <f t="shared" si="14"/>
        <v>1.0199127146164999</v>
      </c>
      <c r="H98" s="357">
        <f t="shared" si="14"/>
        <v>1.088215844722169</v>
      </c>
      <c r="I98" s="358">
        <f t="shared" si="14"/>
        <v>1.0924991181660877</v>
      </c>
      <c r="J98" s="358">
        <f t="shared" si="14"/>
        <v>1.1095100864553313</v>
      </c>
      <c r="K98" s="357">
        <f t="shared" si="14"/>
        <v>1.0867995053055928</v>
      </c>
      <c r="L98" s="357">
        <f t="shared" si="14"/>
        <v>1.1127002288329519</v>
      </c>
      <c r="M98" s="356">
        <f t="shared" si="14"/>
        <v>1.8144796380090498</v>
      </c>
      <c r="N98" s="358">
        <f t="shared" si="14"/>
        <v>1</v>
      </c>
      <c r="O98" s="357">
        <f t="shared" si="14"/>
        <v>1.3330962086844644</v>
      </c>
      <c r="P98" s="358">
        <f t="shared" si="14"/>
        <v>1.0433670939270872</v>
      </c>
      <c r="Q98" s="358">
        <f t="shared" si="14"/>
        <v>2.1981550673703669</v>
      </c>
      <c r="R98" s="356">
        <f t="shared" si="14"/>
        <v>3.5203101813486479</v>
      </c>
      <c r="S98" s="356">
        <f t="shared" si="14"/>
        <v>1.9352550849699193</v>
      </c>
      <c r="T98" s="360">
        <f t="shared" si="14"/>
        <v>7</v>
      </c>
      <c r="U98" s="358">
        <f t="shared" si="14"/>
        <v>1.0020740087387547</v>
      </c>
      <c r="V98" s="358">
        <f t="shared" si="14"/>
        <v>1</v>
      </c>
      <c r="W98" s="358">
        <f t="shared" si="14"/>
        <v>1</v>
      </c>
      <c r="X98" s="360">
        <f t="shared" si="14"/>
        <v>7</v>
      </c>
      <c r="Y98" s="358">
        <f t="shared" si="14"/>
        <v>1.6750264015724941</v>
      </c>
      <c r="Z98" s="356">
        <f t="shared" si="14"/>
        <v>4.032555794055587</v>
      </c>
      <c r="AA98" s="358">
        <f t="shared" si="14"/>
        <v>6.8945488675869093</v>
      </c>
      <c r="AB98" s="358">
        <f t="shared" si="14"/>
        <v>6.0394180685118997</v>
      </c>
      <c r="AC98" s="358">
        <f t="shared" si="14"/>
        <v>6.8796543464910984</v>
      </c>
      <c r="AD98" s="358">
        <f t="shared" si="14"/>
        <v>2.0199613650998067</v>
      </c>
      <c r="AE98" s="360">
        <f t="shared" si="14"/>
        <v>5.1714880463355435</v>
      </c>
      <c r="AF98" s="360">
        <f t="shared" si="14"/>
        <v>6.9679158537936257</v>
      </c>
      <c r="AG98" s="356">
        <f t="shared" si="14"/>
        <v>4.3374158867274186</v>
      </c>
      <c r="AH98" s="356">
        <f t="shared" si="14"/>
        <v>5.5765389515242187</v>
      </c>
      <c r="AI98" s="360">
        <f t="shared" si="14"/>
        <v>6.200189580798483</v>
      </c>
      <c r="AJ98" s="358">
        <f t="shared" si="14"/>
        <v>7</v>
      </c>
      <c r="AK98" s="356">
        <f t="shared" si="14"/>
        <v>2.292359587548614</v>
      </c>
      <c r="AL98" s="356">
        <f t="shared" si="14"/>
        <v>2.5567836189428998</v>
      </c>
      <c r="AM98" s="361">
        <f t="shared" si="14"/>
        <v>3.344670014582996</v>
      </c>
      <c r="AN98" s="62"/>
      <c r="AO98" s="1" t="s">
        <v>445</v>
      </c>
      <c r="AP98" s="1">
        <f>MIN(B98:AL98)</f>
        <v>1</v>
      </c>
    </row>
    <row r="99" spans="1:42" ht="14" customHeight="1">
      <c r="A99" s="348"/>
      <c r="B99" s="362"/>
      <c r="C99" s="362"/>
      <c r="D99" s="362"/>
      <c r="E99" s="362"/>
      <c r="F99" s="362"/>
      <c r="G99" s="362"/>
      <c r="H99" s="362"/>
      <c r="I99" s="362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2"/>
      <c r="Y99" s="362"/>
      <c r="Z99" s="362"/>
      <c r="AA99" s="362"/>
      <c r="AB99" s="362"/>
      <c r="AC99" s="362"/>
      <c r="AD99" s="337"/>
      <c r="AE99" s="337"/>
      <c r="AF99" s="337"/>
      <c r="AG99" s="337"/>
      <c r="AH99" s="337"/>
      <c r="AI99" s="337"/>
      <c r="AJ99" s="337"/>
      <c r="AK99" s="337"/>
      <c r="AL99" s="337"/>
      <c r="AM99" s="351"/>
      <c r="AN99" s="62"/>
    </row>
    <row r="100" spans="1:42" ht="14" customHeight="1">
      <c r="A100" s="350" t="s">
        <v>103</v>
      </c>
      <c r="B100" s="337">
        <v>4.637577002053388</v>
      </c>
      <c r="C100" s="337">
        <v>2.1991150606863972</v>
      </c>
      <c r="D100" s="337">
        <v>5.2647058823529402</v>
      </c>
      <c r="E100" s="337">
        <v>6.1719391656518159</v>
      </c>
      <c r="F100" s="337">
        <v>6.4042772889728425</v>
      </c>
      <c r="G100" s="338">
        <v>1.0199127146164999</v>
      </c>
      <c r="H100" s="337">
        <v>1.5919666197284577</v>
      </c>
      <c r="I100" s="337">
        <v>1.0923825499288902</v>
      </c>
      <c r="J100" s="337">
        <v>3.5463976945244959</v>
      </c>
      <c r="K100" s="337">
        <v>6.7915801848635251</v>
      </c>
      <c r="L100" s="337">
        <v>6.7417048054919908</v>
      </c>
      <c r="M100" s="337">
        <v>1.6027149321266969</v>
      </c>
      <c r="N100" s="337">
        <v>5.7139789154000109</v>
      </c>
      <c r="O100" s="337">
        <v>2.1422748632349875</v>
      </c>
      <c r="P100" s="337">
        <v>1.3216894344093855</v>
      </c>
      <c r="Q100" s="337">
        <v>3.5906716437207655</v>
      </c>
      <c r="R100" s="337">
        <v>2.8501940351105808</v>
      </c>
      <c r="S100" s="337">
        <v>1.9419627161500066</v>
      </c>
      <c r="T100" s="337">
        <v>2.7167602617129312</v>
      </c>
      <c r="U100" s="337">
        <v>1.0949073656748616</v>
      </c>
      <c r="V100" s="337">
        <v>1</v>
      </c>
      <c r="W100" s="337">
        <v>1.1074791585524588</v>
      </c>
      <c r="X100" s="337">
        <v>1.3960931145215318</v>
      </c>
      <c r="Y100" s="337">
        <v>1.8722506972322408</v>
      </c>
      <c r="Z100" s="337">
        <v>5.4399896091298174</v>
      </c>
      <c r="AA100" s="337">
        <v>5.9358825110670832</v>
      </c>
      <c r="AB100" s="337">
        <v>6.2007251555097476</v>
      </c>
      <c r="AC100" s="337">
        <v>6.7155052995757725</v>
      </c>
      <c r="AD100" s="337">
        <v>4.5389568576947843</v>
      </c>
      <c r="AE100" s="337">
        <v>1.3005891595361465</v>
      </c>
      <c r="AF100" s="337">
        <v>6.5395736521757204</v>
      </c>
      <c r="AG100" s="337">
        <v>6.4008901801287621</v>
      </c>
      <c r="AH100" s="337">
        <v>6.5663307822050596</v>
      </c>
      <c r="AI100" s="337">
        <v>5.9266432937619262</v>
      </c>
      <c r="AJ100" s="337">
        <v>6.0196969696969704</v>
      </c>
      <c r="AK100" s="337">
        <v>1.5715525435665358</v>
      </c>
      <c r="AL100" s="337">
        <v>1.3203261235811765</v>
      </c>
      <c r="AM100" s="351">
        <v>3.7375458984958696</v>
      </c>
      <c r="AN100" s="62" t="s">
        <v>390</v>
      </c>
    </row>
    <row r="101" spans="1:42" ht="14" customHeight="1">
      <c r="A101" s="350" t="s">
        <v>109</v>
      </c>
      <c r="B101" s="337">
        <v>5.5954825462012323</v>
      </c>
      <c r="C101" s="337">
        <v>2.2604035481758986</v>
      </c>
      <c r="D101" s="337">
        <v>4.7647058823529411</v>
      </c>
      <c r="E101" s="337">
        <v>6.6966099294797363</v>
      </c>
      <c r="F101" s="337">
        <v>5.4522123178843618</v>
      </c>
      <c r="G101" s="338">
        <v>1.0199127146164999</v>
      </c>
      <c r="H101" s="337">
        <v>1.1827207558480466</v>
      </c>
      <c r="I101" s="337">
        <v>1.098481595519992</v>
      </c>
      <c r="J101" s="337">
        <v>1.1089337175792506</v>
      </c>
      <c r="K101" s="337">
        <v>1.5368483139194349</v>
      </c>
      <c r="L101" s="337">
        <v>1.0863844393592677</v>
      </c>
      <c r="M101" s="337">
        <v>1.3710407239819005</v>
      </c>
      <c r="N101" s="337">
        <v>6.917960950672815</v>
      </c>
      <c r="O101" s="337">
        <v>1.6101976588566</v>
      </c>
      <c r="P101" s="337">
        <v>7</v>
      </c>
      <c r="Q101" s="337">
        <v>4.2868230661089255</v>
      </c>
      <c r="R101" s="337">
        <v>3.0781279081710959</v>
      </c>
      <c r="S101" s="337">
        <v>1.9040400902605419</v>
      </c>
      <c r="T101" s="337">
        <v>3.0093088160487889</v>
      </c>
      <c r="U101" s="337">
        <v>1.0420071614176329</v>
      </c>
      <c r="V101" s="337">
        <v>1</v>
      </c>
      <c r="W101" s="337">
        <v>1.4070108632322484</v>
      </c>
      <c r="X101" s="337">
        <v>1.4221761015705034</v>
      </c>
      <c r="Y101" s="337">
        <v>2.0458635116840429</v>
      </c>
      <c r="Z101" s="337">
        <v>3.4617019896825738</v>
      </c>
      <c r="AA101" s="337">
        <v>4.8639610880361452</v>
      </c>
      <c r="AB101" s="337">
        <v>6.6821985084165565</v>
      </c>
      <c r="AC101" s="337">
        <v>6.747087658846409</v>
      </c>
      <c r="AD101" s="337">
        <v>3.3992273019961368</v>
      </c>
      <c r="AE101" s="337">
        <v>2.3102187414103783</v>
      </c>
      <c r="AF101" s="337">
        <v>6.9679158537936257</v>
      </c>
      <c r="AG101" s="337">
        <v>6.2330670945115729</v>
      </c>
      <c r="AH101" s="337">
        <v>6.9745392109191258</v>
      </c>
      <c r="AI101" s="337">
        <v>6.064812974681951</v>
      </c>
      <c r="AJ101" s="337">
        <v>5.6080478087649404</v>
      </c>
      <c r="AK101" s="337">
        <v>7</v>
      </c>
      <c r="AL101" s="337">
        <v>1.5474460455900787</v>
      </c>
      <c r="AM101" s="351">
        <v>3.669120997015979</v>
      </c>
      <c r="AN101" s="62" t="s">
        <v>390</v>
      </c>
    </row>
    <row r="102" spans="1:42" ht="14" customHeight="1">
      <c r="A102" s="350" t="s">
        <v>104</v>
      </c>
      <c r="B102" s="337">
        <v>6.0513347022587274</v>
      </c>
      <c r="C102" s="337">
        <v>4.1852311002819107</v>
      </c>
      <c r="D102" s="337">
        <v>6.6678200692041516</v>
      </c>
      <c r="E102" s="337">
        <v>6.8195021099436399</v>
      </c>
      <c r="F102" s="337">
        <v>6.474449757820345</v>
      </c>
      <c r="G102" s="338">
        <v>1.0199127146164999</v>
      </c>
      <c r="H102" s="337">
        <v>1.4262710655081976</v>
      </c>
      <c r="I102" s="337">
        <v>1.095751166487672</v>
      </c>
      <c r="J102" s="337">
        <v>2.5319884726224786</v>
      </c>
      <c r="K102" s="337">
        <v>2.7114131475800307</v>
      </c>
      <c r="L102" s="337">
        <v>7</v>
      </c>
      <c r="M102" s="337">
        <v>4.6850678733031668</v>
      </c>
      <c r="N102" s="337">
        <v>6.0723151944969853</v>
      </c>
      <c r="O102" s="337">
        <v>6.1671664405594315</v>
      </c>
      <c r="P102" s="337">
        <v>1.0896352638509796</v>
      </c>
      <c r="Q102" s="337">
        <v>4.1127667757761284</v>
      </c>
      <c r="R102" s="337">
        <v>3.5007653559108838</v>
      </c>
      <c r="S102" s="337">
        <v>1.8720687736204695</v>
      </c>
      <c r="T102" s="337">
        <v>2.6246559082051428</v>
      </c>
      <c r="U102" s="337">
        <v>1.504065273543882</v>
      </c>
      <c r="V102" s="337">
        <v>7</v>
      </c>
      <c r="W102" s="337">
        <v>2.1717946659702361</v>
      </c>
      <c r="X102" s="337">
        <v>1.0496158292220017</v>
      </c>
      <c r="Y102" s="337">
        <v>1.8801592931645683</v>
      </c>
      <c r="Z102" s="337">
        <v>4.8156685626344995</v>
      </c>
      <c r="AA102" s="337">
        <v>4.929863132406366</v>
      </c>
      <c r="AB102" s="337">
        <v>6.5480395356900774</v>
      </c>
      <c r="AC102" s="337">
        <v>6.6444188102481441</v>
      </c>
      <c r="AD102" s="337">
        <v>2.8483390780652251</v>
      </c>
      <c r="AE102" s="337">
        <v>2.0552694765910648</v>
      </c>
      <c r="AF102" s="337">
        <v>6.7967284461930504</v>
      </c>
      <c r="AG102" s="337">
        <v>1.716164268506428</v>
      </c>
      <c r="AH102" s="337">
        <v>6.0698368863875158</v>
      </c>
      <c r="AI102" s="337">
        <v>6.2460739738850881</v>
      </c>
      <c r="AJ102" s="337">
        <v>1</v>
      </c>
      <c r="AK102" s="337">
        <v>2.0655750803621991</v>
      </c>
      <c r="AL102" s="337">
        <v>1.4545406389051778</v>
      </c>
      <c r="AM102" s="351">
        <v>3.8622775363195232</v>
      </c>
      <c r="AN102" s="62" t="s">
        <v>390</v>
      </c>
    </row>
    <row r="103" spans="1:42" ht="14" customHeight="1">
      <c r="A103" s="350" t="s">
        <v>83</v>
      </c>
      <c r="B103" s="337">
        <v>3.6966119096509242</v>
      </c>
      <c r="C103" s="337">
        <v>5.5366870515680162</v>
      </c>
      <c r="D103" s="337">
        <v>6.7871972318339093</v>
      </c>
      <c r="E103" s="337">
        <v>6.6280948200175578</v>
      </c>
      <c r="F103" s="337">
        <v>6.2930308428005892</v>
      </c>
      <c r="G103" s="338">
        <v>1</v>
      </c>
      <c r="H103" s="337">
        <v>1.6481076107955759</v>
      </c>
      <c r="I103" s="337">
        <v>1.1000468158346426</v>
      </c>
      <c r="J103" s="337">
        <v>2.4184438040345819</v>
      </c>
      <c r="K103" s="337">
        <v>3.2398225993283782</v>
      </c>
      <c r="L103" s="337">
        <v>5.4144736842105265</v>
      </c>
      <c r="M103" s="337">
        <v>5.6280542986425344</v>
      </c>
      <c r="N103" s="337">
        <v>5.4758469459741637</v>
      </c>
      <c r="O103" s="337">
        <v>3.9588474952745702</v>
      </c>
      <c r="P103" s="337">
        <v>1.0175322197989329</v>
      </c>
      <c r="Q103" s="337">
        <v>4.1404076658453937</v>
      </c>
      <c r="R103" s="337">
        <v>4.0742779876053072</v>
      </c>
      <c r="S103" s="337">
        <v>1.8796392070607302</v>
      </c>
      <c r="T103" s="337">
        <v>2.4970149372548169</v>
      </c>
      <c r="U103" s="337">
        <v>3.8315994105802571</v>
      </c>
      <c r="V103" s="337">
        <v>7</v>
      </c>
      <c r="W103" s="337">
        <v>2.5799686593957172</v>
      </c>
      <c r="X103" s="337">
        <v>1.0490101765248723</v>
      </c>
      <c r="Y103" s="337">
        <v>2.2854400344033379</v>
      </c>
      <c r="Z103" s="337">
        <v>6.4707294405096123</v>
      </c>
      <c r="AA103" s="337">
        <v>3.9889070964392745</v>
      </c>
      <c r="AB103" s="337">
        <v>5.9915199211072645</v>
      </c>
      <c r="AC103" s="337">
        <v>6.7792142108345956</v>
      </c>
      <c r="AD103" s="337">
        <v>5.0606612340964094</v>
      </c>
      <c r="AE103" s="337">
        <v>1.1066883741554399</v>
      </c>
      <c r="AF103" s="337">
        <v>5.2253081660997873</v>
      </c>
      <c r="AG103" s="337">
        <v>3.7194774784327036</v>
      </c>
      <c r="AH103" s="337">
        <v>6.3748099856901268</v>
      </c>
      <c r="AI103" s="337">
        <v>5.7962712038615782</v>
      </c>
      <c r="AJ103" s="337">
        <v>6.3894040920716106</v>
      </c>
      <c r="AK103" s="337">
        <v>1</v>
      </c>
      <c r="AL103" s="337">
        <v>1</v>
      </c>
      <c r="AM103" s="351">
        <v>4.0022472057225338</v>
      </c>
      <c r="AN103" s="62" t="s">
        <v>390</v>
      </c>
      <c r="AO103" s="1" t="s">
        <v>444</v>
      </c>
      <c r="AP103" s="1">
        <f>MAX(B141:AL141)</f>
        <v>6.796199993212559</v>
      </c>
    </row>
    <row r="104" spans="1:42" ht="14" customHeight="1">
      <c r="A104" s="350" t="s">
        <v>151</v>
      </c>
      <c r="B104" s="337">
        <v>4.6498973305954827</v>
      </c>
      <c r="C104" s="337">
        <v>2.833573064961846</v>
      </c>
      <c r="D104" s="337">
        <v>5.3269896193771622</v>
      </c>
      <c r="E104" s="337">
        <v>6.2067404910929218</v>
      </c>
      <c r="F104" s="337">
        <v>6.7941361361284347</v>
      </c>
      <c r="G104" s="338">
        <v>1.0199127146164999</v>
      </c>
      <c r="H104" s="337">
        <v>1.0689281767980288</v>
      </c>
      <c r="I104" s="337">
        <v>1.069011862350314</v>
      </c>
      <c r="J104" s="337">
        <v>1.2334293948126802</v>
      </c>
      <c r="K104" s="337">
        <v>1.1011513816115379</v>
      </c>
      <c r="L104" s="337">
        <v>1.3772883295194509</v>
      </c>
      <c r="M104" s="337">
        <v>2.0081447963800905</v>
      </c>
      <c r="N104" s="337">
        <v>6.7183106540070501</v>
      </c>
      <c r="O104" s="337">
        <v>2.7352550233665882</v>
      </c>
      <c r="P104" s="337">
        <v>1.566818277558091</v>
      </c>
      <c r="Q104" s="337">
        <v>3.532855644349052</v>
      </c>
      <c r="R104" s="337">
        <v>2.4900022188631157</v>
      </c>
      <c r="S104" s="337">
        <v>1.8744870575838866</v>
      </c>
      <c r="T104" s="337">
        <v>2.4607255707458693</v>
      </c>
      <c r="U104" s="337">
        <v>1.0484026347880611</v>
      </c>
      <c r="V104" s="337">
        <v>1</v>
      </c>
      <c r="W104" s="337">
        <v>1.43687395028316</v>
      </c>
      <c r="X104" s="337">
        <v>1.2634337007755283</v>
      </c>
      <c r="Y104" s="337">
        <v>1.6832977827497118</v>
      </c>
      <c r="Z104" s="337">
        <v>5.136443955306996</v>
      </c>
      <c r="AA104" s="337">
        <v>6.3299342601620827</v>
      </c>
      <c r="AB104" s="337">
        <v>5.7684738522279906</v>
      </c>
      <c r="AC104" s="337">
        <v>6.8253773495462635</v>
      </c>
      <c r="AD104" s="337">
        <v>3.4726336123631683</v>
      </c>
      <c r="AE104" s="337">
        <v>1.3829965769683452</v>
      </c>
      <c r="AF104" s="337">
        <v>5.7865141087871415</v>
      </c>
      <c r="AG104" s="337">
        <v>5.2943810796527329</v>
      </c>
      <c r="AH104" s="337">
        <v>6.3685784633967888</v>
      </c>
      <c r="AI104" s="337">
        <v>5.4978400227946587</v>
      </c>
      <c r="AJ104" s="337">
        <v>6.3955363321799314</v>
      </c>
      <c r="AK104" s="337">
        <v>1.5280757521109658</v>
      </c>
      <c r="AL104" s="337">
        <v>1.6140095485472956</v>
      </c>
      <c r="AM104" s="351">
        <v>3.34866110073943</v>
      </c>
      <c r="AN104" s="62" t="s">
        <v>390</v>
      </c>
    </row>
    <row r="105" spans="1:42" ht="14" customHeight="1">
      <c r="A105" s="350" t="s">
        <v>167</v>
      </c>
      <c r="B105" s="337">
        <v>7</v>
      </c>
      <c r="C105" s="337">
        <v>2.2220816449429885</v>
      </c>
      <c r="D105" s="337">
        <v>5.82871972318339</v>
      </c>
      <c r="E105" s="337">
        <v>6.636863122716588</v>
      </c>
      <c r="F105" s="337">
        <v>6.89897472790856</v>
      </c>
      <c r="G105" s="338">
        <v>1.0199127146164999</v>
      </c>
      <c r="H105" s="337">
        <v>1.2682825508164826</v>
      </c>
      <c r="I105" s="337">
        <v>1.0922677958118587</v>
      </c>
      <c r="J105" s="337">
        <v>2.0201729106628243</v>
      </c>
      <c r="K105" s="337">
        <v>1.8924704611942444</v>
      </c>
      <c r="L105" s="337">
        <v>3.7133867276887873</v>
      </c>
      <c r="M105" s="337">
        <v>4.4334841628959278</v>
      </c>
      <c r="N105" s="337">
        <v>5.6866830811545812</v>
      </c>
      <c r="O105" s="337">
        <v>2.9111176882027214</v>
      </c>
      <c r="P105" s="337">
        <v>1.3277867593858281</v>
      </c>
      <c r="Q105" s="337">
        <v>2.4925721982280491</v>
      </c>
      <c r="R105" s="337">
        <v>4.8268512412778524</v>
      </c>
      <c r="S105" s="337">
        <v>1.8696587490316317</v>
      </c>
      <c r="T105" s="337">
        <v>2.491993988268685</v>
      </c>
      <c r="U105" s="337">
        <v>1.2566146700809691</v>
      </c>
      <c r="V105" s="337">
        <v>1</v>
      </c>
      <c r="W105" s="337">
        <v>1.2014707106493783</v>
      </c>
      <c r="X105" s="337">
        <v>1.1505487178232314</v>
      </c>
      <c r="Y105" s="337">
        <v>1.9166572322836104</v>
      </c>
      <c r="Z105" s="337">
        <v>2.5880764760793653</v>
      </c>
      <c r="AA105" s="337">
        <v>4.9302910884977464</v>
      </c>
      <c r="AB105" s="337">
        <v>5.2971251394262877</v>
      </c>
      <c r="AC105" s="337">
        <v>6.6277710671288776</v>
      </c>
      <c r="AD105" s="337">
        <v>3.8415969092079854</v>
      </c>
      <c r="AE105" s="337">
        <v>1</v>
      </c>
      <c r="AF105" s="337">
        <v>5.7165175620847837</v>
      </c>
      <c r="AG105" s="337">
        <v>4.6141400411599252</v>
      </c>
      <c r="AH105" s="337">
        <v>6.4499219799188054</v>
      </c>
      <c r="AI105" s="337">
        <v>6.029144338179953</v>
      </c>
      <c r="AJ105" s="337">
        <v>6.0892668621700876</v>
      </c>
      <c r="AK105" s="337">
        <v>1.3934275262231277</v>
      </c>
      <c r="AL105" s="337">
        <v>1.0670773265037643</v>
      </c>
      <c r="AM105" s="351">
        <v>3.4541331863623075</v>
      </c>
      <c r="AN105" s="62" t="s">
        <v>390</v>
      </c>
    </row>
    <row r="106" spans="1:42" ht="14" customHeight="1">
      <c r="A106" s="350" t="s">
        <v>149</v>
      </c>
      <c r="B106" s="337">
        <v>5.5169404517453806</v>
      </c>
      <c r="C106" s="337">
        <v>2.4580073859146303</v>
      </c>
      <c r="D106" s="337">
        <v>5.3806228373702423</v>
      </c>
      <c r="E106" s="337">
        <v>3.2873035203489192</v>
      </c>
      <c r="F106" s="337">
        <v>4.5762752422758339</v>
      </c>
      <c r="G106" s="338">
        <v>1.0199127146164999</v>
      </c>
      <c r="H106" s="337">
        <v>1.3956610329938575</v>
      </c>
      <c r="I106" s="337">
        <v>1.1317878577148481</v>
      </c>
      <c r="J106" s="337">
        <v>2.129106628242075</v>
      </c>
      <c r="K106" s="337">
        <v>2.1238868942771418</v>
      </c>
      <c r="L106" s="337">
        <v>4.6556064073226544</v>
      </c>
      <c r="M106" s="337">
        <v>4.3665158371040729</v>
      </c>
      <c r="N106" s="337">
        <v>5.7037209474408783</v>
      </c>
      <c r="O106" s="337">
        <v>1.8968187430173473</v>
      </c>
      <c r="P106" s="337">
        <v>3.4640203449736946</v>
      </c>
      <c r="Q106" s="337">
        <v>3.1927530769009236</v>
      </c>
      <c r="R106" s="337">
        <v>3.1571272885633386</v>
      </c>
      <c r="S106" s="337">
        <v>2.0426852424355442</v>
      </c>
      <c r="T106" s="337">
        <v>1.991631631655745</v>
      </c>
      <c r="U106" s="337">
        <v>1.9259866654980504</v>
      </c>
      <c r="V106" s="337">
        <v>1</v>
      </c>
      <c r="W106" s="337">
        <v>3.3448561625255735</v>
      </c>
      <c r="X106" s="337">
        <v>1.0333398202725532</v>
      </c>
      <c r="Y106" s="337">
        <v>1.7953324829613562</v>
      </c>
      <c r="Z106" s="337">
        <v>4.7812854364364066</v>
      </c>
      <c r="AA106" s="337">
        <v>2.007362888176897</v>
      </c>
      <c r="AB106" s="337">
        <v>6.2017299842381677</v>
      </c>
      <c r="AC106" s="337">
        <v>6.7089430635178262</v>
      </c>
      <c r="AD106" s="337">
        <v>5.4578730992124429</v>
      </c>
      <c r="AE106" s="337">
        <v>1.0977591548509928</v>
      </c>
      <c r="AF106" s="337">
        <v>6.3194668059467283</v>
      </c>
      <c r="AG106" s="337">
        <v>5.5267373819103351</v>
      </c>
      <c r="AH106" s="337">
        <v>5.9998347884589762</v>
      </c>
      <c r="AI106" s="337">
        <v>6.0684015470288175</v>
      </c>
      <c r="AJ106" s="337">
        <v>6.1419414256769205</v>
      </c>
      <c r="AK106" s="337">
        <v>3.1525399527625604</v>
      </c>
      <c r="AL106" s="337">
        <v>2.3264472897321973</v>
      </c>
      <c r="AM106" s="351">
        <v>3.5237897847059569</v>
      </c>
      <c r="AN106" s="62" t="s">
        <v>390</v>
      </c>
    </row>
    <row r="107" spans="1:42" ht="14" customHeight="1">
      <c r="A107" s="350" t="s">
        <v>80</v>
      </c>
      <c r="B107" s="337">
        <v>2.729466119096509</v>
      </c>
      <c r="C107" s="337">
        <v>4.5834009939687412</v>
      </c>
      <c r="D107" s="337">
        <v>6.2474048442906565</v>
      </c>
      <c r="E107" s="337">
        <v>6.7874196380526204</v>
      </c>
      <c r="F107" s="337">
        <v>5.8606437862355776</v>
      </c>
      <c r="G107" s="338">
        <v>1.5199281884222073</v>
      </c>
      <c r="H107" s="337">
        <v>1.9378552542025225</v>
      </c>
      <c r="I107" s="337">
        <v>1.2824442413947277</v>
      </c>
      <c r="J107" s="337">
        <v>2.1688760806916427</v>
      </c>
      <c r="K107" s="337">
        <v>2.0881672399271709</v>
      </c>
      <c r="L107" s="337">
        <v>3.6001144164759729</v>
      </c>
      <c r="M107" s="337">
        <v>5.4162895927601813</v>
      </c>
      <c r="N107" s="337">
        <v>5.8271069234760162</v>
      </c>
      <c r="O107" s="337">
        <v>3.2896082639885096</v>
      </c>
      <c r="P107" s="337">
        <v>1.4036000165526492</v>
      </c>
      <c r="Q107" s="337">
        <v>4.7238494021604271</v>
      </c>
      <c r="R107" s="337">
        <v>4.352874657367769</v>
      </c>
      <c r="S107" s="337">
        <v>1.8807421295931888</v>
      </c>
      <c r="T107" s="337">
        <v>2.9972331735818547</v>
      </c>
      <c r="U107" s="337">
        <v>6.6578314131916141</v>
      </c>
      <c r="V107" s="337">
        <v>7</v>
      </c>
      <c r="W107" s="337">
        <v>2.809773071480592</v>
      </c>
      <c r="X107" s="337">
        <v>1.047175993293352</v>
      </c>
      <c r="Y107" s="337">
        <v>1.9219333332873276</v>
      </c>
      <c r="Z107" s="337">
        <v>5.8325824600077372</v>
      </c>
      <c r="AA107" s="337">
        <v>4.2076836796460126</v>
      </c>
      <c r="AB107" s="337">
        <v>6.425064949407246</v>
      </c>
      <c r="AC107" s="337">
        <v>6.7548983298962613</v>
      </c>
      <c r="AD107" s="337">
        <v>5.2620833126950322</v>
      </c>
      <c r="AE107" s="337">
        <v>1.0047721208852027</v>
      </c>
      <c r="AF107" s="337">
        <v>2.3428303550842284</v>
      </c>
      <c r="AG107" s="337">
        <v>4.9642550357330677</v>
      </c>
      <c r="AH107" s="337">
        <v>6.6424362110173805</v>
      </c>
      <c r="AI107" s="337">
        <v>5.7025034834683073</v>
      </c>
      <c r="AJ107" s="337">
        <v>5.9353541598158497</v>
      </c>
      <c r="AK107" s="337">
        <v>1.4281797381212751</v>
      </c>
      <c r="AL107" s="337">
        <v>1.1975365251737533</v>
      </c>
      <c r="AM107" s="351">
        <v>3.9414572739038709</v>
      </c>
      <c r="AN107" s="62" t="s">
        <v>390</v>
      </c>
    </row>
    <row r="108" spans="1:42" ht="14" customHeight="1">
      <c r="A108" s="350" t="s">
        <v>77</v>
      </c>
      <c r="B108" s="337">
        <v>1</v>
      </c>
      <c r="C108" s="337">
        <v>5.0196373817313749</v>
      </c>
      <c r="D108" s="337">
        <v>6.4896193771626294</v>
      </c>
      <c r="E108" s="337">
        <v>6.6537879860658755</v>
      </c>
      <c r="F108" s="337">
        <v>5.3610619741392913</v>
      </c>
      <c r="G108" s="338">
        <v>1.1042180361158302</v>
      </c>
      <c r="H108" s="337">
        <v>1.9978369674225451</v>
      </c>
      <c r="I108" s="337">
        <v>1.312185106336845</v>
      </c>
      <c r="J108" s="337">
        <v>2.2270893371757925</v>
      </c>
      <c r="K108" s="337">
        <v>3.764002962424879</v>
      </c>
      <c r="L108" s="337">
        <v>4.0552059496567505</v>
      </c>
      <c r="M108" s="337">
        <v>6.9185520361990953</v>
      </c>
      <c r="N108" s="337">
        <v>5.6084623579329627</v>
      </c>
      <c r="O108" s="337">
        <v>2.6436251470635472</v>
      </c>
      <c r="P108" s="337">
        <v>1.1761352429493563</v>
      </c>
      <c r="Q108" s="337">
        <v>5.2743699093679215</v>
      </c>
      <c r="R108" s="337">
        <v>4.5151826618817852</v>
      </c>
      <c r="S108" s="337">
        <v>1.8745562295357916</v>
      </c>
      <c r="T108" s="337">
        <v>3.0246238579722324</v>
      </c>
      <c r="U108" s="337">
        <v>6.5365516949038724</v>
      </c>
      <c r="V108" s="337">
        <v>7</v>
      </c>
      <c r="W108" s="337">
        <v>3.7103815909369535</v>
      </c>
      <c r="X108" s="337">
        <v>1.0447709922462716</v>
      </c>
      <c r="Y108" s="337">
        <v>2.0918276683611596</v>
      </c>
      <c r="Z108" s="337">
        <v>6.9240735349034566</v>
      </c>
      <c r="AA108" s="337">
        <v>4.9164941015463208</v>
      </c>
      <c r="AB108" s="337">
        <v>6.5479789534875259</v>
      </c>
      <c r="AC108" s="337">
        <v>6.8663811573894513</v>
      </c>
      <c r="AD108" s="337">
        <v>6.1643537535803903</v>
      </c>
      <c r="AE108" s="337">
        <v>1.0899909807149839</v>
      </c>
      <c r="AF108" s="337">
        <v>5.0114335282335958</v>
      </c>
      <c r="AG108" s="337">
        <v>4.9545542492366001</v>
      </c>
      <c r="AH108" s="337">
        <v>6.6132265572404574</v>
      </c>
      <c r="AI108" s="337">
        <v>5.9636816444670089</v>
      </c>
      <c r="AJ108" s="337">
        <v>5.7654783538214858</v>
      </c>
      <c r="AK108" s="337">
        <v>1.3892336757477017</v>
      </c>
      <c r="AL108" s="337">
        <v>1.088654700472063</v>
      </c>
      <c r="AM108" s="351">
        <v>4.1540329637411855</v>
      </c>
      <c r="AN108" s="62" t="s">
        <v>390</v>
      </c>
    </row>
    <row r="109" spans="1:42" ht="14" customHeight="1">
      <c r="A109" s="350" t="s">
        <v>89</v>
      </c>
      <c r="B109" s="337">
        <v>5.1319301848049292</v>
      </c>
      <c r="C109" s="337">
        <v>3.4181822746188972</v>
      </c>
      <c r="D109" s="337">
        <v>6.3546712802768166</v>
      </c>
      <c r="E109" s="337">
        <v>6.4977597779602929</v>
      </c>
      <c r="F109" s="337">
        <v>6.4842231207512766</v>
      </c>
      <c r="G109" s="338">
        <v>1.0199127146164999</v>
      </c>
      <c r="H109" s="337">
        <v>1.444223773915609</v>
      </c>
      <c r="I109" s="337">
        <v>1.1093225094067121</v>
      </c>
      <c r="J109" s="337">
        <v>2.0841498559077811</v>
      </c>
      <c r="K109" s="337">
        <v>2.9696202660992874</v>
      </c>
      <c r="L109" s="337">
        <v>4.3953089244851258</v>
      </c>
      <c r="M109" s="337">
        <v>4.2416289592760181</v>
      </c>
      <c r="N109" s="337">
        <v>5.4000843580297531</v>
      </c>
      <c r="O109" s="337">
        <v>5.7925453837636098</v>
      </c>
      <c r="P109" s="337">
        <v>1.1414847186681181</v>
      </c>
      <c r="Q109" s="337">
        <v>2.8838151971271682</v>
      </c>
      <c r="R109" s="337">
        <v>3.3696665180209044</v>
      </c>
      <c r="S109" s="337">
        <v>1.8756352210049911</v>
      </c>
      <c r="T109" s="337">
        <v>1.8807227173885104</v>
      </c>
      <c r="U109" s="337">
        <v>3.041527777664538</v>
      </c>
      <c r="V109" s="337">
        <v>7</v>
      </c>
      <c r="W109" s="337">
        <v>3.5291363676357372</v>
      </c>
      <c r="X109" s="337">
        <v>1.0177534874090908</v>
      </c>
      <c r="Y109" s="337">
        <v>1.8490978572522676</v>
      </c>
      <c r="Z109" s="337">
        <v>5.7328400726837145</v>
      </c>
      <c r="AA109" s="337">
        <v>1</v>
      </c>
      <c r="AB109" s="337">
        <v>2.3379117846626949</v>
      </c>
      <c r="AC109" s="337">
        <v>6.6350700406290919</v>
      </c>
      <c r="AD109" s="337">
        <v>4.8697051989137439</v>
      </c>
      <c r="AE109" s="337">
        <v>1.066677256138971</v>
      </c>
      <c r="AF109" s="337">
        <v>6.6026291505548977</v>
      </c>
      <c r="AG109" s="337">
        <v>5.0354099819351887</v>
      </c>
      <c r="AH109" s="337">
        <v>6.6543825423148899</v>
      </c>
      <c r="AI109" s="337">
        <v>5.9946065147510152</v>
      </c>
      <c r="AJ109" s="337">
        <v>6.4123269896193777</v>
      </c>
      <c r="AK109" s="337">
        <v>1.8522720769206422</v>
      </c>
      <c r="AL109" s="337">
        <v>1.2131910612997618</v>
      </c>
      <c r="AM109" s="351">
        <v>3.7659304301758909</v>
      </c>
      <c r="AN109" s="62" t="s">
        <v>390</v>
      </c>
    </row>
    <row r="110" spans="1:42">
      <c r="A110" s="352" t="s">
        <v>617</v>
      </c>
      <c r="B110" s="332">
        <f>AVERAGE(B100:B109)</f>
        <v>4.6009240246406566</v>
      </c>
      <c r="C110" s="332">
        <f t="shared" ref="C110:AM110" si="15">AVERAGE(C100:C109)</f>
        <v>3.4716319506850701</v>
      </c>
      <c r="D110" s="332">
        <f t="shared" si="15"/>
        <v>5.9112456747404831</v>
      </c>
      <c r="E110" s="332">
        <f t="shared" si="15"/>
        <v>6.2386020561329962</v>
      </c>
      <c r="F110" s="332">
        <f t="shared" si="15"/>
        <v>6.0599285194917112</v>
      </c>
      <c r="G110" s="335">
        <f t="shared" si="15"/>
        <v>1.0763535226853538</v>
      </c>
      <c r="H110" s="332">
        <f t="shared" si="15"/>
        <v>1.4961853808029324</v>
      </c>
      <c r="I110" s="335">
        <f t="shared" si="15"/>
        <v>1.1383681500786502</v>
      </c>
      <c r="J110" s="332">
        <f t="shared" si="15"/>
        <v>2.1468587896253601</v>
      </c>
      <c r="K110" s="332">
        <f t="shared" si="15"/>
        <v>2.8218963451225632</v>
      </c>
      <c r="L110" s="332">
        <f t="shared" si="15"/>
        <v>4.2039473684210531</v>
      </c>
      <c r="M110" s="332">
        <f t="shared" si="15"/>
        <v>4.0671493212669692</v>
      </c>
      <c r="N110" s="332">
        <f t="shared" si="15"/>
        <v>5.9124470328585215</v>
      </c>
      <c r="O110" s="336">
        <f t="shared" si="15"/>
        <v>3.3147456707327914</v>
      </c>
      <c r="P110" s="332">
        <f t="shared" si="15"/>
        <v>2.0508702278147037</v>
      </c>
      <c r="Q110" s="332">
        <f t="shared" si="15"/>
        <v>3.8230884579584754</v>
      </c>
      <c r="R110" s="332">
        <f t="shared" si="15"/>
        <v>3.6215069872772636</v>
      </c>
      <c r="S110" s="333">
        <f t="shared" si="15"/>
        <v>1.9015475416276781</v>
      </c>
      <c r="T110" s="332">
        <f t="shared" si="15"/>
        <v>2.5694670862834581</v>
      </c>
      <c r="U110" s="336">
        <f t="shared" si="15"/>
        <v>2.7939494067343733</v>
      </c>
      <c r="V110" s="336">
        <f t="shared" si="15"/>
        <v>4</v>
      </c>
      <c r="W110" s="336">
        <f t="shared" si="15"/>
        <v>2.3298745200662054</v>
      </c>
      <c r="X110" s="333">
        <f t="shared" si="15"/>
        <v>1.1473917933658939</v>
      </c>
      <c r="Y110" s="332">
        <f t="shared" si="15"/>
        <v>1.9341859893379625</v>
      </c>
      <c r="Z110" s="336">
        <f t="shared" si="15"/>
        <v>5.1183391537374181</v>
      </c>
      <c r="AA110" s="336">
        <f t="shared" si="15"/>
        <v>4.3110379845977924</v>
      </c>
      <c r="AB110" s="332">
        <f t="shared" si="15"/>
        <v>5.8000767784173561</v>
      </c>
      <c r="AC110" s="332">
        <f t="shared" si="15"/>
        <v>6.7304666987612691</v>
      </c>
      <c r="AD110" s="332">
        <f t="shared" si="15"/>
        <v>4.4915430357825326</v>
      </c>
      <c r="AE110" s="332">
        <f t="shared" si="15"/>
        <v>1.3414961841251525</v>
      </c>
      <c r="AF110" s="332">
        <f t="shared" si="15"/>
        <v>5.7308917628953555</v>
      </c>
      <c r="AG110" s="332">
        <f t="shared" si="15"/>
        <v>4.8459076791207316</v>
      </c>
      <c r="AH110" s="332">
        <f t="shared" si="15"/>
        <v>6.4713897407549128</v>
      </c>
      <c r="AI110" s="332">
        <f t="shared" si="15"/>
        <v>5.9289978996880297</v>
      </c>
      <c r="AJ110" s="332">
        <f t="shared" si="15"/>
        <v>5.5757052993817187</v>
      </c>
      <c r="AK110" s="332">
        <f t="shared" si="15"/>
        <v>2.238085634581501</v>
      </c>
      <c r="AL110" s="332">
        <f t="shared" si="15"/>
        <v>1.3829229259805267</v>
      </c>
      <c r="AM110" s="353">
        <f t="shared" si="15"/>
        <v>3.7459196377182549</v>
      </c>
      <c r="AN110" s="62"/>
    </row>
    <row r="111" spans="1:42" ht="14" customHeight="1">
      <c r="A111" s="348"/>
      <c r="B111" s="337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37"/>
      <c r="AE111" s="337"/>
      <c r="AF111" s="337"/>
      <c r="AG111" s="337"/>
      <c r="AH111" s="337"/>
      <c r="AI111" s="337"/>
      <c r="AJ111" s="337"/>
      <c r="AK111" s="337"/>
      <c r="AL111" s="337"/>
      <c r="AM111" s="351"/>
      <c r="AN111" s="62"/>
    </row>
    <row r="112" spans="1:42" ht="14" customHeight="1">
      <c r="A112" s="350" t="s">
        <v>221</v>
      </c>
      <c r="B112" s="337">
        <v>4.1971252566735116</v>
      </c>
      <c r="C112" s="337">
        <v>2.1369843658540835</v>
      </c>
      <c r="D112" s="337">
        <v>4.3737024221453282</v>
      </c>
      <c r="E112" s="337">
        <v>6.477096490979636</v>
      </c>
      <c r="F112" s="337">
        <v>6.6529786751099333</v>
      </c>
      <c r="G112" s="338">
        <v>1.0199127146164999</v>
      </c>
      <c r="H112" s="337">
        <v>1.1344612865321653</v>
      </c>
      <c r="I112" s="338">
        <v>1.0527289417461581</v>
      </c>
      <c r="J112" s="337">
        <v>1.1481268011527377</v>
      </c>
      <c r="K112" s="337">
        <v>1.0792005381978558</v>
      </c>
      <c r="L112" s="337">
        <v>1.0517734553775744</v>
      </c>
      <c r="M112" s="337">
        <v>1.2624434389140271</v>
      </c>
      <c r="N112" s="337">
        <v>6.6943755118995316</v>
      </c>
      <c r="O112" s="337">
        <v>1.2160602318688851</v>
      </c>
      <c r="P112" s="337">
        <v>1.0703766608654777</v>
      </c>
      <c r="Q112" s="337">
        <v>2.394000035326914</v>
      </c>
      <c r="R112" s="337">
        <v>2.8737977490347228</v>
      </c>
      <c r="S112" s="337">
        <v>1.8910606028648793</v>
      </c>
      <c r="T112" s="337">
        <v>4.3967445423608771</v>
      </c>
      <c r="U112" s="337">
        <v>1.0172753038284266</v>
      </c>
      <c r="V112" s="337">
        <v>1</v>
      </c>
      <c r="W112" s="337">
        <v>1.0243454212437517</v>
      </c>
      <c r="X112" s="337">
        <v>3.2134394022909749</v>
      </c>
      <c r="Y112" s="337">
        <v>1.700473785429758</v>
      </c>
      <c r="Z112" s="337">
        <v>4.3165117496606031</v>
      </c>
      <c r="AA112" s="337">
        <v>6.5035439103663562</v>
      </c>
      <c r="AB112" s="337">
        <v>6.3726227472548569</v>
      </c>
      <c r="AC112" s="337">
        <v>6.6993692585800613</v>
      </c>
      <c r="AD112" s="337">
        <v>4.3148744365743728</v>
      </c>
      <c r="AE112" s="337">
        <v>1.8109118256580294</v>
      </c>
      <c r="AF112" s="337">
        <v>3.9267193237148019</v>
      </c>
      <c r="AG112" s="337">
        <v>6.7920864457023491</v>
      </c>
      <c r="AH112" s="337">
        <v>6.7982940586086924</v>
      </c>
      <c r="AI112" s="337">
        <v>6.3707092143481461</v>
      </c>
      <c r="AJ112" s="337">
        <v>6.3636065573770484</v>
      </c>
      <c r="AK112" s="337">
        <v>1.8252558066616391</v>
      </c>
      <c r="AL112" s="337">
        <v>1.8929144629698491</v>
      </c>
      <c r="AM112" s="351">
        <v>3.3531325251835278</v>
      </c>
      <c r="AN112" s="62" t="s">
        <v>390</v>
      </c>
    </row>
    <row r="113" spans="1:40" ht="14" customHeight="1">
      <c r="A113" s="350" t="s">
        <v>126</v>
      </c>
      <c r="B113" s="337">
        <v>4.523613963039014</v>
      </c>
      <c r="C113" s="337">
        <v>3.4640022255122305</v>
      </c>
      <c r="D113" s="337">
        <v>5.20242214532872</v>
      </c>
      <c r="E113" s="337">
        <v>6.115217083463139</v>
      </c>
      <c r="F113" s="337">
        <v>6.4969972800473972</v>
      </c>
      <c r="G113" s="338">
        <v>1.0199127146164999</v>
      </c>
      <c r="H113" s="337">
        <v>1.2051750426054373</v>
      </c>
      <c r="I113" s="338">
        <v>1.0568061911118389</v>
      </c>
      <c r="J113" s="337">
        <v>1.5060518731988473</v>
      </c>
      <c r="K113" s="337">
        <v>1.7691035759993876</v>
      </c>
      <c r="L113" s="337">
        <v>2.0966819221967965</v>
      </c>
      <c r="M113" s="337">
        <v>1.244343891402715</v>
      </c>
      <c r="N113" s="337">
        <v>6.7988153473900255</v>
      </c>
      <c r="O113" s="337">
        <v>3.3623229154507448</v>
      </c>
      <c r="P113" s="337">
        <v>1.5494103826934289</v>
      </c>
      <c r="Q113" s="337">
        <v>3.212617900297166</v>
      </c>
      <c r="R113" s="337">
        <v>4.1014419992058597</v>
      </c>
      <c r="S113" s="337">
        <v>4.0955223576452155</v>
      </c>
      <c r="T113" s="337">
        <v>5.6122271816671718</v>
      </c>
      <c r="U113" s="337">
        <v>1.0091886688993754</v>
      </c>
      <c r="V113" s="337">
        <v>1</v>
      </c>
      <c r="W113" s="337">
        <v>1.4412133679896935</v>
      </c>
      <c r="X113" s="337">
        <v>1.4602377771625519</v>
      </c>
      <c r="Y113" s="337">
        <v>1.7325765473264791</v>
      </c>
      <c r="Z113" s="337">
        <v>5.6239277320641605</v>
      </c>
      <c r="AA113" s="337">
        <v>6.239296992450579</v>
      </c>
      <c r="AB113" s="337">
        <v>6.1810170086593033</v>
      </c>
      <c r="AC113" s="337">
        <v>6.7969285080625479</v>
      </c>
      <c r="AD113" s="337">
        <v>4.8596265292981329</v>
      </c>
      <c r="AE113" s="337">
        <v>2.8984998426578468</v>
      </c>
      <c r="AF113" s="337">
        <v>6.8592970103265083</v>
      </c>
      <c r="AG113" s="337">
        <v>3.2103553783169243</v>
      </c>
      <c r="AH113" s="337">
        <v>6.1538436958254099</v>
      </c>
      <c r="AI113" s="337">
        <v>6.1109876198364574</v>
      </c>
      <c r="AJ113" s="337">
        <v>7</v>
      </c>
      <c r="AK113" s="337">
        <v>1.6463509883213148</v>
      </c>
      <c r="AL113" s="337">
        <v>1.751982733761408</v>
      </c>
      <c r="AM113" s="351">
        <v>3.6867031457791959</v>
      </c>
      <c r="AN113" s="62" t="s">
        <v>390</v>
      </c>
    </row>
    <row r="114" spans="1:40" ht="14" customHeight="1">
      <c r="A114" s="350" t="s">
        <v>179</v>
      </c>
      <c r="B114" s="337">
        <v>4.4804928131416837</v>
      </c>
      <c r="C114" s="337">
        <v>2.3779480621599571</v>
      </c>
      <c r="D114" s="337">
        <v>5.2404844290657442</v>
      </c>
      <c r="E114" s="337">
        <v>5.9288396726047186</v>
      </c>
      <c r="F114" s="337">
        <v>6.4525531775740488</v>
      </c>
      <c r="G114" s="338">
        <v>1.0199127146164999</v>
      </c>
      <c r="H114" s="337">
        <v>1.1803694579117527</v>
      </c>
      <c r="I114" s="338">
        <v>1.0976936849354466</v>
      </c>
      <c r="J114" s="337">
        <v>1.3268011527377521</v>
      </c>
      <c r="K114" s="337">
        <v>1.1108097821343326</v>
      </c>
      <c r="L114" s="337">
        <v>1.7966247139588101</v>
      </c>
      <c r="M114" s="337">
        <v>1.7583710407239819</v>
      </c>
      <c r="N114" s="337">
        <v>6.3124666062978481</v>
      </c>
      <c r="O114" s="337">
        <v>1.3159780281821671</v>
      </c>
      <c r="P114" s="337">
        <v>1.1317778610249012</v>
      </c>
      <c r="Q114" s="337">
        <v>3.1654820958420506</v>
      </c>
      <c r="R114" s="337">
        <v>2.9221186760827962</v>
      </c>
      <c r="S114" s="337">
        <v>1.9455222514346038</v>
      </c>
      <c r="T114" s="337">
        <v>2.6164905726022689</v>
      </c>
      <c r="U114" s="337">
        <v>1.0779859468482449</v>
      </c>
      <c r="V114" s="337">
        <v>1</v>
      </c>
      <c r="W114" s="337">
        <v>1.1106076494991952</v>
      </c>
      <c r="X114" s="337">
        <v>2.0189603031260361</v>
      </c>
      <c r="Y114" s="337">
        <v>1.6942522330916212</v>
      </c>
      <c r="Z114" s="337">
        <v>5.4935374480357622</v>
      </c>
      <c r="AA114" s="337">
        <v>6.2404520480703471</v>
      </c>
      <c r="AB114" s="337">
        <v>6.2331600284163375</v>
      </c>
      <c r="AC114" s="337">
        <v>6.7623786992546382</v>
      </c>
      <c r="AD114" s="337">
        <v>7</v>
      </c>
      <c r="AE114" s="337">
        <v>1.4323055097225279</v>
      </c>
      <c r="AF114" s="337">
        <v>6.7137867648608491</v>
      </c>
      <c r="AG114" s="337">
        <v>4.9474490701759084</v>
      </c>
      <c r="AH114" s="337">
        <v>6.3101713348110033</v>
      </c>
      <c r="AI114" s="337">
        <v>6.0769021281154902</v>
      </c>
      <c r="AJ114" s="337">
        <v>6.5001716738197421</v>
      </c>
      <c r="AK114" s="337">
        <v>2.5272255313036744</v>
      </c>
      <c r="AL114" s="337">
        <v>2.6960459668745806</v>
      </c>
      <c r="AM114" s="351">
        <v>3.4869224088934407</v>
      </c>
      <c r="AN114" s="62" t="s">
        <v>390</v>
      </c>
    </row>
    <row r="115" spans="1:40" ht="14" customHeight="1">
      <c r="A115" s="350" t="s">
        <v>159</v>
      </c>
      <c r="B115" s="337">
        <v>4.9517453798767965</v>
      </c>
      <c r="C115" s="337">
        <v>2.6251291274442048</v>
      </c>
      <c r="D115" s="337">
        <v>5.6920415224913485</v>
      </c>
      <c r="E115" s="337">
        <v>5.5940808292503323</v>
      </c>
      <c r="F115" s="337">
        <v>6.4481350820025316</v>
      </c>
      <c r="G115" s="338">
        <v>1.0199127146164999</v>
      </c>
      <c r="H115" s="337">
        <v>1.7630710286163118</v>
      </c>
      <c r="I115" s="338">
        <v>1.2474841393821139</v>
      </c>
      <c r="J115" s="337">
        <v>2.4939481268011527</v>
      </c>
      <c r="K115" s="337">
        <v>4.1509515800610046</v>
      </c>
      <c r="L115" s="337">
        <v>4.3581235697940501</v>
      </c>
      <c r="M115" s="337">
        <v>3.1230769230769231</v>
      </c>
      <c r="N115" s="337">
        <v>5.6865526926819348</v>
      </c>
      <c r="O115" s="337">
        <v>2.1962985247137907</v>
      </c>
      <c r="P115" s="337">
        <v>1.1099003773764957</v>
      </c>
      <c r="Q115" s="337">
        <v>3.1002321019150343</v>
      </c>
      <c r="R115" s="337">
        <v>2.9102947911739161</v>
      </c>
      <c r="S115" s="337">
        <v>1.8881500247233987</v>
      </c>
      <c r="T115" s="337">
        <v>2.7854965587853888</v>
      </c>
      <c r="U115" s="337">
        <v>1.5753569593934833</v>
      </c>
      <c r="V115" s="337">
        <v>1</v>
      </c>
      <c r="W115" s="337">
        <v>1.1346308707702848</v>
      </c>
      <c r="X115" s="337">
        <v>1.3411396945568699</v>
      </c>
      <c r="Y115" s="337">
        <v>1.8431977509803925</v>
      </c>
      <c r="Z115" s="337">
        <v>4.9324745051894201</v>
      </c>
      <c r="AA115" s="337">
        <v>5.1865793005947403</v>
      </c>
      <c r="AB115" s="337">
        <v>4.8671530189281471</v>
      </c>
      <c r="AC115" s="337">
        <v>6.7829762246597678</v>
      </c>
      <c r="AD115" s="337">
        <v>2.809272376046362</v>
      </c>
      <c r="AE115" s="337">
        <v>1.0369161055303919</v>
      </c>
      <c r="AF115" s="337">
        <v>6.5252524981372391</v>
      </c>
      <c r="AG115" s="337">
        <v>5.7999451342599659</v>
      </c>
      <c r="AH115" s="337">
        <v>5.9392241821911718</v>
      </c>
      <c r="AI115" s="337">
        <v>5.8222960234818366</v>
      </c>
      <c r="AJ115" s="337">
        <v>6.5510408635312265</v>
      </c>
      <c r="AK115" s="337">
        <v>1.4452215693545525</v>
      </c>
      <c r="AL115" s="337">
        <v>1.2890632893017711</v>
      </c>
      <c r="AM115" s="351">
        <v>3.4871990665321859</v>
      </c>
      <c r="AN115" s="62" t="s">
        <v>390</v>
      </c>
    </row>
    <row r="116" spans="1:40" ht="14" customHeight="1">
      <c r="A116" s="350" t="s">
        <v>79</v>
      </c>
      <c r="B116" s="337">
        <v>5.6848049281314168</v>
      </c>
      <c r="C116" s="337">
        <v>2.512344118010708</v>
      </c>
      <c r="D116" s="337">
        <v>5.5795847750865057</v>
      </c>
      <c r="E116" s="337">
        <v>6.8847545951457132</v>
      </c>
      <c r="F116" s="337">
        <v>6.8238486367536</v>
      </c>
      <c r="G116" s="338">
        <v>1.0199127146164999</v>
      </c>
      <c r="H116" s="337">
        <v>1.2413258288901616</v>
      </c>
      <c r="I116" s="338">
        <v>1.09128386335379</v>
      </c>
      <c r="J116" s="337">
        <v>2.4288184438040341</v>
      </c>
      <c r="K116" s="337">
        <v>1.336214665338797</v>
      </c>
      <c r="L116" s="337">
        <v>4.8655606407322658</v>
      </c>
      <c r="M116" s="337">
        <v>2.5330316742081451</v>
      </c>
      <c r="N116" s="337">
        <v>5.5831458796935678</v>
      </c>
      <c r="O116" s="337">
        <v>1.3715565135400891</v>
      </c>
      <c r="P116" s="337">
        <v>1.1567469453013768</v>
      </c>
      <c r="Q116" s="337">
        <v>2.6770981700367735</v>
      </c>
      <c r="R116" s="337">
        <v>2.7610891125411312</v>
      </c>
      <c r="S116" s="337">
        <v>1.8781520633509723</v>
      </c>
      <c r="T116" s="337">
        <v>1.7420763440056155</v>
      </c>
      <c r="U116" s="337">
        <v>1.3001857896243454</v>
      </c>
      <c r="V116" s="337">
        <v>1</v>
      </c>
      <c r="W116" s="337">
        <v>1.5270581550383926</v>
      </c>
      <c r="X116" s="337">
        <v>1.1850162098552066</v>
      </c>
      <c r="Y116" s="337">
        <v>1.768158877987803</v>
      </c>
      <c r="Z116" s="337">
        <v>3.5701502035104671</v>
      </c>
      <c r="AA116" s="337">
        <v>5.470352868461033</v>
      </c>
      <c r="AB116" s="337">
        <v>6.2631536963879153</v>
      </c>
      <c r="AC116" s="337">
        <v>6.6653346134692937</v>
      </c>
      <c r="AD116" s="337">
        <v>4.3174500965872511</v>
      </c>
      <c r="AE116" s="337">
        <v>1.0611860601258913</v>
      </c>
      <c r="AF116" s="337">
        <v>6.9679158537936257</v>
      </c>
      <c r="AG116" s="337">
        <v>4.7162199837682088</v>
      </c>
      <c r="AH116" s="337">
        <v>6.2221041382699429</v>
      </c>
      <c r="AI116" s="337">
        <v>5.6720133060709266</v>
      </c>
      <c r="AJ116" s="337">
        <v>6.4140377358490568</v>
      </c>
      <c r="AK116" s="337">
        <v>1.6411499412322501</v>
      </c>
      <c r="AL116" s="337">
        <v>1.1130869195995445</v>
      </c>
      <c r="AM116" s="351">
        <v>3.4066466043830359</v>
      </c>
      <c r="AN116" s="62" t="s">
        <v>390</v>
      </c>
    </row>
    <row r="117" spans="1:40" ht="14" customHeight="1">
      <c r="A117" s="350" t="s">
        <v>209</v>
      </c>
      <c r="B117" s="337">
        <v>4.6160164271047224</v>
      </c>
      <c r="C117" s="337">
        <v>2.6467703967824092</v>
      </c>
      <c r="D117" s="337">
        <v>5.5294117647058822</v>
      </c>
      <c r="E117" s="337">
        <v>6.4120819054631957</v>
      </c>
      <c r="F117" s="337">
        <v>6.9945247007859779</v>
      </c>
      <c r="G117" s="338">
        <v>1.0199127146164999</v>
      </c>
      <c r="H117" s="337">
        <v>1.2110447536825111</v>
      </c>
      <c r="I117" s="338">
        <v>1.108944665737494</v>
      </c>
      <c r="J117" s="337">
        <v>1.4991354466858788</v>
      </c>
      <c r="K117" s="337">
        <v>1.3216837798290662</v>
      </c>
      <c r="L117" s="337">
        <v>3.386155606407323</v>
      </c>
      <c r="M117" s="337">
        <v>2.1674208144796383</v>
      </c>
      <c r="N117" s="337">
        <v>5.2098367050929903</v>
      </c>
      <c r="O117" s="337">
        <v>1.4892649245324867</v>
      </c>
      <c r="P117" s="337">
        <v>1.1642990019380379</v>
      </c>
      <c r="Q117" s="337">
        <v>3.8279858611408377</v>
      </c>
      <c r="R117" s="337">
        <v>3.247383942190909</v>
      </c>
      <c r="S117" s="337">
        <v>1.882957220599826</v>
      </c>
      <c r="T117" s="337">
        <v>2.4833643254445388</v>
      </c>
      <c r="U117" s="337">
        <v>1.177388515353023</v>
      </c>
      <c r="V117" s="337">
        <v>1</v>
      </c>
      <c r="W117" s="337">
        <v>1.2081694137246264</v>
      </c>
      <c r="X117" s="337">
        <v>1.5021488118026989</v>
      </c>
      <c r="Y117" s="337">
        <v>1.6564174618494554</v>
      </c>
      <c r="Z117" s="337">
        <v>4.3341615484981766</v>
      </c>
      <c r="AA117" s="337">
        <v>5.9813097307967666</v>
      </c>
      <c r="AB117" s="337">
        <v>4.6207176945562862</v>
      </c>
      <c r="AC117" s="337">
        <v>6.7996927143830153</v>
      </c>
      <c r="AD117" s="337">
        <v>3.1339343206696717</v>
      </c>
      <c r="AE117" s="337">
        <v>1.7763734602431107</v>
      </c>
      <c r="AF117" s="337">
        <v>5.1563586838694988</v>
      </c>
      <c r="AG117" s="337">
        <v>5.767530236959816</v>
      </c>
      <c r="AH117" s="337">
        <v>6.0651961533370802</v>
      </c>
      <c r="AI117" s="337">
        <v>5.7464116461869414</v>
      </c>
      <c r="AJ117" s="337">
        <v>6.5265853658536592</v>
      </c>
      <c r="AK117" s="337">
        <v>1.7045556987086961</v>
      </c>
      <c r="AL117" s="337">
        <v>1.3961813029640864</v>
      </c>
      <c r="AM117" s="351">
        <v>3.3181439923507257</v>
      </c>
      <c r="AN117" s="62" t="s">
        <v>390</v>
      </c>
    </row>
    <row r="118" spans="1:40" ht="14" customHeight="1">
      <c r="A118" s="350" t="s">
        <v>196</v>
      </c>
      <c r="B118" s="337">
        <v>3.3023613963039011</v>
      </c>
      <c r="C118" s="337">
        <v>3.227424346208819</v>
      </c>
      <c r="D118" s="337">
        <v>5.7854671280276815</v>
      </c>
      <c r="E118" s="337">
        <v>5.0631906879265909</v>
      </c>
      <c r="F118" s="337">
        <v>6.1155683623730912</v>
      </c>
      <c r="G118" s="338">
        <v>1.0199127146164999</v>
      </c>
      <c r="H118" s="337">
        <v>1.2496257309122292</v>
      </c>
      <c r="I118" s="338">
        <v>1.061406382618439</v>
      </c>
      <c r="J118" s="337">
        <v>1.8092219020172911</v>
      </c>
      <c r="K118" s="337">
        <v>2.11517372378326</v>
      </c>
      <c r="L118" s="337">
        <v>5.0220251716247137</v>
      </c>
      <c r="M118" s="337">
        <v>1.4959276018099548</v>
      </c>
      <c r="N118" s="337">
        <v>5.3629255086105125</v>
      </c>
      <c r="O118" s="337">
        <v>1.5894747397928606</v>
      </c>
      <c r="P118" s="337">
        <v>2.8472443314408817</v>
      </c>
      <c r="Q118" s="337">
        <v>2.7848156359528824</v>
      </c>
      <c r="R118" s="337">
        <v>2.9233794802280944</v>
      </c>
      <c r="S118" s="337">
        <v>3.6545068602168937</v>
      </c>
      <c r="T118" s="337">
        <v>2.2575610910920596</v>
      </c>
      <c r="U118" s="337">
        <v>1.1121252979794412</v>
      </c>
      <c r="V118" s="337">
        <v>1</v>
      </c>
      <c r="W118" s="337">
        <v>1.0891423819408019</v>
      </c>
      <c r="X118" s="337">
        <v>1.1543907874047208</v>
      </c>
      <c r="Y118" s="337">
        <v>1</v>
      </c>
      <c r="Z118" s="337">
        <v>5.9190005588606498</v>
      </c>
      <c r="AA118" s="337">
        <v>5.1038400583607046</v>
      </c>
      <c r="AB118" s="337">
        <v>5.8890092341055729</v>
      </c>
      <c r="AC118" s="337">
        <v>6.7671457378507371</v>
      </c>
      <c r="AD118" s="337">
        <v>3.4502253702511272</v>
      </c>
      <c r="AE118" s="337">
        <v>1.1807739986633428</v>
      </c>
      <c r="AF118" s="337">
        <v>6.5687409885951524</v>
      </c>
      <c r="AG118" s="337">
        <v>5.4270804052172377</v>
      </c>
      <c r="AH118" s="337">
        <v>6.2480797710708726</v>
      </c>
      <c r="AI118" s="337">
        <v>5.8101883660671172</v>
      </c>
      <c r="AJ118" s="337">
        <v>6.5432941176470587</v>
      </c>
      <c r="AK118" s="337">
        <v>1.7586052154374172</v>
      </c>
      <c r="AL118" s="337">
        <v>1.2342742925182013</v>
      </c>
      <c r="AM118" s="351">
        <v>3.4038683615547791</v>
      </c>
      <c r="AN118" s="62" t="s">
        <v>390</v>
      </c>
    </row>
    <row r="119" spans="1:40" ht="28">
      <c r="A119" s="352" t="s">
        <v>515</v>
      </c>
      <c r="B119" s="332">
        <f>AVERAGE(B112:B118)</f>
        <v>4.5365943091815781</v>
      </c>
      <c r="C119" s="332">
        <f t="shared" ref="C119:AM119" si="16">AVERAGE(C112:C118)</f>
        <v>2.7129432345674873</v>
      </c>
      <c r="D119" s="332">
        <f t="shared" si="16"/>
        <v>5.3433020266930304</v>
      </c>
      <c r="E119" s="332">
        <f t="shared" si="16"/>
        <v>6.0678944664047609</v>
      </c>
      <c r="F119" s="332">
        <f t="shared" si="16"/>
        <v>6.569229416378084</v>
      </c>
      <c r="G119" s="335">
        <f t="shared" si="16"/>
        <v>1.0199127146164999</v>
      </c>
      <c r="H119" s="333">
        <f t="shared" si="16"/>
        <v>1.2835818755929385</v>
      </c>
      <c r="I119" s="333">
        <f t="shared" si="16"/>
        <v>1.1023354098407543</v>
      </c>
      <c r="J119" s="332">
        <f t="shared" si="16"/>
        <v>1.7445862494853845</v>
      </c>
      <c r="K119" s="332">
        <f t="shared" si="16"/>
        <v>1.8404482350491005</v>
      </c>
      <c r="L119" s="332">
        <f t="shared" si="16"/>
        <v>3.2252778685845049</v>
      </c>
      <c r="M119" s="332">
        <f t="shared" si="16"/>
        <v>1.9406593406593406</v>
      </c>
      <c r="N119" s="332">
        <f t="shared" si="16"/>
        <v>5.949731178809488</v>
      </c>
      <c r="O119" s="335">
        <f t="shared" si="16"/>
        <v>1.7915651254401461</v>
      </c>
      <c r="P119" s="332">
        <f t="shared" si="16"/>
        <v>1.4328222229486569</v>
      </c>
      <c r="Q119" s="332">
        <f t="shared" si="16"/>
        <v>3.0231759715016655</v>
      </c>
      <c r="R119" s="332">
        <f t="shared" si="16"/>
        <v>3.1056436786367749</v>
      </c>
      <c r="S119" s="332">
        <f t="shared" si="16"/>
        <v>2.4622673401193986</v>
      </c>
      <c r="T119" s="332">
        <f t="shared" si="16"/>
        <v>3.1277086594225598</v>
      </c>
      <c r="U119" s="332">
        <f t="shared" si="16"/>
        <v>1.1813580688466201</v>
      </c>
      <c r="V119" s="333">
        <f t="shared" si="16"/>
        <v>1</v>
      </c>
      <c r="W119" s="332">
        <f t="shared" si="16"/>
        <v>1.2193096086009638</v>
      </c>
      <c r="X119" s="332">
        <f t="shared" si="16"/>
        <v>1.6964761408855795</v>
      </c>
      <c r="Y119" s="333">
        <f t="shared" si="16"/>
        <v>1.6278680938093586</v>
      </c>
      <c r="Z119" s="332">
        <f t="shared" si="16"/>
        <v>4.8842519636884623</v>
      </c>
      <c r="AA119" s="332">
        <f t="shared" si="16"/>
        <v>5.8179107013000744</v>
      </c>
      <c r="AB119" s="332">
        <f t="shared" si="16"/>
        <v>5.7752619183297735</v>
      </c>
      <c r="AC119" s="332">
        <f t="shared" si="16"/>
        <v>6.7534036794657224</v>
      </c>
      <c r="AD119" s="332">
        <f t="shared" si="16"/>
        <v>4.2693404470609879</v>
      </c>
      <c r="AE119" s="332">
        <f t="shared" si="16"/>
        <v>1.5995666860858773</v>
      </c>
      <c r="AF119" s="332">
        <f t="shared" si="16"/>
        <v>6.1025815890425248</v>
      </c>
      <c r="AG119" s="332">
        <f t="shared" si="16"/>
        <v>5.2372380934857734</v>
      </c>
      <c r="AH119" s="332">
        <f t="shared" si="16"/>
        <v>6.2481304763020242</v>
      </c>
      <c r="AI119" s="332">
        <f t="shared" si="16"/>
        <v>5.9442154720152738</v>
      </c>
      <c r="AJ119" s="333">
        <f t="shared" si="16"/>
        <v>6.5569623305825413</v>
      </c>
      <c r="AK119" s="332">
        <f t="shared" si="16"/>
        <v>1.7926235358599347</v>
      </c>
      <c r="AL119" s="332">
        <f t="shared" si="16"/>
        <v>1.624792709712777</v>
      </c>
      <c r="AM119" s="353">
        <f t="shared" si="16"/>
        <v>3.4489451578109849</v>
      </c>
      <c r="AN119" s="62"/>
    </row>
    <row r="120" spans="1:40" ht="14" customHeight="1">
      <c r="A120" s="348"/>
      <c r="B120" s="337"/>
      <c r="C120" s="337"/>
      <c r="D120" s="337"/>
      <c r="E120" s="337"/>
      <c r="F120" s="337"/>
      <c r="G120" s="337"/>
      <c r="H120" s="337"/>
      <c r="I120" s="337"/>
      <c r="J120" s="337"/>
      <c r="K120" s="337"/>
      <c r="L120" s="337"/>
      <c r="M120" s="337"/>
      <c r="N120" s="337"/>
      <c r="O120" s="337"/>
      <c r="P120" s="337"/>
      <c r="Q120" s="337"/>
      <c r="R120" s="337"/>
      <c r="S120" s="337"/>
      <c r="T120" s="337"/>
      <c r="U120" s="337"/>
      <c r="V120" s="337"/>
      <c r="W120" s="337"/>
      <c r="X120" s="337"/>
      <c r="Y120" s="337"/>
      <c r="Z120" s="337"/>
      <c r="AA120" s="337"/>
      <c r="AB120" s="337"/>
      <c r="AC120" s="337"/>
      <c r="AD120" s="337"/>
      <c r="AE120" s="337"/>
      <c r="AF120" s="337"/>
      <c r="AG120" s="337"/>
      <c r="AH120" s="337"/>
      <c r="AI120" s="337"/>
      <c r="AJ120" s="337"/>
      <c r="AK120" s="337"/>
      <c r="AL120" s="337"/>
      <c r="AM120" s="351"/>
      <c r="AN120" s="62"/>
    </row>
    <row r="121" spans="1:40" ht="14" customHeight="1">
      <c r="A121" s="350" t="s">
        <v>95</v>
      </c>
      <c r="B121" s="337">
        <v>5.1226899383983575</v>
      </c>
      <c r="C121" s="337">
        <v>2.9731142937423711</v>
      </c>
      <c r="D121" s="337">
        <v>5.4965397923875425</v>
      </c>
      <c r="E121" s="337">
        <v>6.114265484720609</v>
      </c>
      <c r="F121" s="337">
        <v>6.3245207381959059</v>
      </c>
      <c r="G121" s="338">
        <v>1.0199127146164999</v>
      </c>
      <c r="H121" s="337">
        <v>2.0835456318461798</v>
      </c>
      <c r="I121" s="338">
        <v>1.1670441382449379</v>
      </c>
      <c r="J121" s="337">
        <v>3.018443804034582</v>
      </c>
      <c r="K121" s="337">
        <v>7</v>
      </c>
      <c r="L121" s="337">
        <v>4.7745995423340961</v>
      </c>
      <c r="M121" s="337">
        <v>4.5963800904977381</v>
      </c>
      <c r="N121" s="337">
        <v>5.9650342821624003</v>
      </c>
      <c r="O121" s="338">
        <v>1.5097855715174613</v>
      </c>
      <c r="P121" s="337">
        <v>1.6780095017642531</v>
      </c>
      <c r="Q121" s="337">
        <v>3.7660211392442329</v>
      </c>
      <c r="R121" s="337">
        <v>2.9757357924088659</v>
      </c>
      <c r="S121" s="337">
        <v>1.8741730194546034</v>
      </c>
      <c r="T121" s="337">
        <v>2.4414235612614674</v>
      </c>
      <c r="U121" s="337">
        <v>2.0116833647033521</v>
      </c>
      <c r="V121" s="339">
        <v>1</v>
      </c>
      <c r="W121" s="337">
        <v>1.1895781274547619</v>
      </c>
      <c r="X121" s="337">
        <v>1.2475670487000028</v>
      </c>
      <c r="Y121" s="337">
        <v>2.9029637170313887</v>
      </c>
      <c r="Z121" s="337">
        <v>4.2744802782493423</v>
      </c>
      <c r="AA121" s="337">
        <v>5.5803152093536426</v>
      </c>
      <c r="AB121" s="337">
        <v>6.0140298810408712</v>
      </c>
      <c r="AC121" s="337">
        <v>6.7548513875923399</v>
      </c>
      <c r="AD121" s="337">
        <v>6.1105057209371445</v>
      </c>
      <c r="AE121" s="337">
        <v>1.4122645900208228</v>
      </c>
      <c r="AF121" s="337">
        <v>6.0186611497409022</v>
      </c>
      <c r="AG121" s="337">
        <v>6.2081258963421373</v>
      </c>
      <c r="AH121" s="337">
        <v>6.5992150815518045</v>
      </c>
      <c r="AI121" s="337">
        <v>6.2997059043524359</v>
      </c>
      <c r="AJ121" s="337">
        <v>6.6345397489539746</v>
      </c>
      <c r="AK121" s="337">
        <v>1.9939316523056487</v>
      </c>
      <c r="AL121" s="337">
        <v>1.4757179653197765</v>
      </c>
      <c r="AM121" s="351">
        <v>3.881875020553581</v>
      </c>
      <c r="AN121" s="62" t="s">
        <v>390</v>
      </c>
    </row>
    <row r="122" spans="1:40" ht="14" customHeight="1">
      <c r="A122" s="350" t="s">
        <v>139</v>
      </c>
      <c r="B122" s="337">
        <v>6.4517453798767974</v>
      </c>
      <c r="C122" s="337">
        <v>4.1100646642598235</v>
      </c>
      <c r="D122" s="337">
        <v>5.9515570934256052</v>
      </c>
      <c r="E122" s="337">
        <v>5.0135036392987615</v>
      </c>
      <c r="F122" s="337">
        <v>6.5183583335577522</v>
      </c>
      <c r="G122" s="338">
        <v>1.0199127146164999</v>
      </c>
      <c r="H122" s="337">
        <v>1.3310645904132059</v>
      </c>
      <c r="I122" s="338">
        <v>1.0759348576524848</v>
      </c>
      <c r="J122" s="337">
        <v>1.8161383285302595</v>
      </c>
      <c r="K122" s="337">
        <v>1.135216951714987</v>
      </c>
      <c r="L122" s="337">
        <v>4.1310068649885583</v>
      </c>
      <c r="M122" s="337">
        <v>3.6063348416289593</v>
      </c>
      <c r="N122" s="337">
        <v>5.5738030883748966</v>
      </c>
      <c r="O122" s="338">
        <v>1.5126802661309604</v>
      </c>
      <c r="P122" s="337">
        <v>2.244583534163735</v>
      </c>
      <c r="Q122" s="337">
        <v>3.0710830698204106</v>
      </c>
      <c r="R122" s="337">
        <v>5.9975580321916855</v>
      </c>
      <c r="S122" s="337">
        <v>1.8701423237178831</v>
      </c>
      <c r="T122" s="337">
        <v>2.6530131390503167</v>
      </c>
      <c r="U122" s="337">
        <v>1.0587263686580273</v>
      </c>
      <c r="V122" s="339">
        <v>1</v>
      </c>
      <c r="W122" s="337">
        <v>1.3150336625649794</v>
      </c>
      <c r="X122" s="337">
        <v>1.1731064308065198</v>
      </c>
      <c r="Y122" s="337">
        <v>1.6595772848369319</v>
      </c>
      <c r="Z122" s="337">
        <v>2.479737887559863</v>
      </c>
      <c r="AA122" s="337">
        <v>5.5156360167370675</v>
      </c>
      <c r="AB122" s="337">
        <v>5.5417481533494799</v>
      </c>
      <c r="AC122" s="337">
        <v>6.6541837389283671</v>
      </c>
      <c r="AD122" s="337">
        <v>4.117836445589182</v>
      </c>
      <c r="AE122" s="337">
        <v>1.251480574327974</v>
      </c>
      <c r="AF122" s="337">
        <v>6.7339903382281232</v>
      </c>
      <c r="AG122" s="337">
        <v>6.2180772128195638</v>
      </c>
      <c r="AH122" s="337">
        <v>6.850512561343546</v>
      </c>
      <c r="AI122" s="337">
        <v>6.1026759650179043</v>
      </c>
      <c r="AJ122" s="337">
        <v>6.693526315789474</v>
      </c>
      <c r="AK122" s="337">
        <v>1.5301914054805514</v>
      </c>
      <c r="AL122" s="337">
        <v>1.7086099024645061</v>
      </c>
      <c r="AM122" s="351">
        <v>3.5861716750788006</v>
      </c>
      <c r="AN122" s="62" t="s">
        <v>390</v>
      </c>
    </row>
    <row r="123" spans="1:40" ht="14" customHeight="1">
      <c r="A123" s="350" t="s">
        <v>136</v>
      </c>
      <c r="B123" s="337">
        <v>5.7171457905544152</v>
      </c>
      <c r="C123" s="337">
        <v>2.9787726969540667</v>
      </c>
      <c r="D123" s="337">
        <v>5.6038062283737027</v>
      </c>
      <c r="E123" s="337">
        <v>5.8545469993486075</v>
      </c>
      <c r="F123" s="337">
        <v>6.0957538731432566</v>
      </c>
      <c r="G123" s="338">
        <v>1.0199127146164999</v>
      </c>
      <c r="H123" s="337">
        <v>1.7254367709154528</v>
      </c>
      <c r="I123" s="338">
        <v>1.2308486703440167</v>
      </c>
      <c r="J123" s="337">
        <v>1.8979827089337176</v>
      </c>
      <c r="K123" s="337">
        <v>2.4918941318478218</v>
      </c>
      <c r="L123" s="337">
        <v>2.6721967963386728</v>
      </c>
      <c r="M123" s="337">
        <v>2.6959276018099549</v>
      </c>
      <c r="N123" s="337">
        <v>6.4799881070613239</v>
      </c>
      <c r="O123" s="338">
        <v>1.5553840755598274</v>
      </c>
      <c r="P123" s="337">
        <v>2.0407133579438588</v>
      </c>
      <c r="Q123" s="337">
        <v>6.6121998900859866</v>
      </c>
      <c r="R123" s="337">
        <v>5.153344966359942</v>
      </c>
      <c r="S123" s="337">
        <v>1.8734977586397978</v>
      </c>
      <c r="T123" s="337">
        <v>2.4446379108339733</v>
      </c>
      <c r="U123" s="337">
        <v>1.624371420549942</v>
      </c>
      <c r="V123" s="339">
        <v>1</v>
      </c>
      <c r="W123" s="337">
        <v>2.3084795781544853</v>
      </c>
      <c r="X123" s="337">
        <v>1.1231032552989757</v>
      </c>
      <c r="Y123" s="337">
        <v>1.7307394171929626</v>
      </c>
      <c r="Z123" s="337">
        <v>3.8275155991078407</v>
      </c>
      <c r="AA123" s="337">
        <v>4.8484396954682145</v>
      </c>
      <c r="AB123" s="337">
        <v>5.9141298469043626</v>
      </c>
      <c r="AC123" s="337">
        <v>6.6647231089423338</v>
      </c>
      <c r="AD123" s="337">
        <v>3.1349645846748229</v>
      </c>
      <c r="AE123" s="337">
        <v>1.1562006298950143</v>
      </c>
      <c r="AF123" s="337">
        <v>6.4178136681930802</v>
      </c>
      <c r="AG123" s="337">
        <v>5.6942409708504318</v>
      </c>
      <c r="AH123" s="337">
        <v>4.5814972593625232</v>
      </c>
      <c r="AI123" s="337">
        <v>6.0214385887520834</v>
      </c>
      <c r="AJ123" s="337">
        <v>5.8966947368421057</v>
      </c>
      <c r="AK123" s="337">
        <v>1.6472434806959093</v>
      </c>
      <c r="AL123" s="337">
        <v>1.2861454784480788</v>
      </c>
      <c r="AM123" s="351">
        <v>3.541127901864813</v>
      </c>
      <c r="AN123" s="62" t="s">
        <v>390</v>
      </c>
    </row>
    <row r="124" spans="1:40" ht="14" customHeight="1">
      <c r="A124" s="350" t="s">
        <v>86</v>
      </c>
      <c r="B124" s="337">
        <v>4.7746406570841895</v>
      </c>
      <c r="C124" s="337">
        <v>4.6782070422482374</v>
      </c>
      <c r="D124" s="337">
        <v>6.1297577854671275</v>
      </c>
      <c r="E124" s="337">
        <v>6.7490498173270268</v>
      </c>
      <c r="F124" s="337">
        <v>5.6973450646517731</v>
      </c>
      <c r="G124" s="338">
        <v>1.0199127146164999</v>
      </c>
      <c r="H124" s="337">
        <v>2.2288278746482977</v>
      </c>
      <c r="I124" s="338">
        <v>1.2207807699575988</v>
      </c>
      <c r="J124" s="337">
        <v>3.1463976945244956</v>
      </c>
      <c r="K124" s="337">
        <v>4.4830280985438948</v>
      </c>
      <c r="L124" s="337">
        <v>6.8092105263157903</v>
      </c>
      <c r="M124" s="337">
        <v>4.543891402714932</v>
      </c>
      <c r="N124" s="337">
        <v>5.7512088295621346</v>
      </c>
      <c r="O124" s="338">
        <v>1.5805371362300555</v>
      </c>
      <c r="P124" s="337">
        <v>2.2396707399830538</v>
      </c>
      <c r="Q124" s="337">
        <v>4.9415634583197052</v>
      </c>
      <c r="R124" s="337">
        <v>3.5614074449805995</v>
      </c>
      <c r="S124" s="337">
        <v>1.8736144505933394</v>
      </c>
      <c r="T124" s="337">
        <v>2.6110617816844952</v>
      </c>
      <c r="U124" s="337">
        <v>7</v>
      </c>
      <c r="V124" s="339">
        <v>1</v>
      </c>
      <c r="W124" s="337">
        <v>1.6436139063679198</v>
      </c>
      <c r="X124" s="337">
        <v>1.1379083337751852</v>
      </c>
      <c r="Y124" s="337">
        <v>1.9815822124292357</v>
      </c>
      <c r="Z124" s="337">
        <v>4.9547707054910735</v>
      </c>
      <c r="AA124" s="337">
        <v>5.3523338031447985</v>
      </c>
      <c r="AB124" s="337">
        <v>6.6888629118986378</v>
      </c>
      <c r="AC124" s="337">
        <v>6.8995099313047241</v>
      </c>
      <c r="AD124" s="337">
        <v>4.2908656057400423</v>
      </c>
      <c r="AE124" s="337">
        <v>1.5721220491843013</v>
      </c>
      <c r="AF124" s="337">
        <v>5.2725106198988918</v>
      </c>
      <c r="AG124" s="337">
        <v>4.5947991760490545</v>
      </c>
      <c r="AH124" s="337">
        <v>6.1085506153901568</v>
      </c>
      <c r="AI124" s="337">
        <v>6.0800163360912114</v>
      </c>
      <c r="AJ124" s="337">
        <v>2.6388163081428084</v>
      </c>
      <c r="AK124" s="337">
        <v>1.8993940404432244</v>
      </c>
      <c r="AL124" s="337">
        <v>1.2993481343177393</v>
      </c>
      <c r="AM124" s="351">
        <v>3.9041923778141143</v>
      </c>
      <c r="AN124" s="62" t="s">
        <v>390</v>
      </c>
    </row>
    <row r="125" spans="1:40" ht="28">
      <c r="A125" s="352" t="s">
        <v>477</v>
      </c>
      <c r="B125" s="336">
        <f>AVERAGE(B121:B124)</f>
        <v>5.5165554414784399</v>
      </c>
      <c r="C125" s="332">
        <f t="shared" ref="C125:AM125" si="17">AVERAGE(C121:C124)</f>
        <v>3.6850396743011249</v>
      </c>
      <c r="D125" s="332">
        <f t="shared" si="17"/>
        <v>5.7954152249134943</v>
      </c>
      <c r="E125" s="332">
        <f t="shared" si="17"/>
        <v>5.9328414851737508</v>
      </c>
      <c r="F125" s="332">
        <f t="shared" si="17"/>
        <v>6.1589945023871717</v>
      </c>
      <c r="G125" s="335">
        <f t="shared" si="17"/>
        <v>1.0199127146164999</v>
      </c>
      <c r="H125" s="332">
        <f t="shared" si="17"/>
        <v>1.842218716955784</v>
      </c>
      <c r="I125" s="335">
        <f t="shared" si="17"/>
        <v>1.1736521090497596</v>
      </c>
      <c r="J125" s="332">
        <f t="shared" si="17"/>
        <v>2.4697406340057637</v>
      </c>
      <c r="K125" s="336">
        <f t="shared" si="17"/>
        <v>3.7775347955266758</v>
      </c>
      <c r="L125" s="332">
        <f t="shared" si="17"/>
        <v>4.5967534324942791</v>
      </c>
      <c r="M125" s="332">
        <f t="shared" si="17"/>
        <v>3.860633484162896</v>
      </c>
      <c r="N125" s="332">
        <f t="shared" si="17"/>
        <v>5.9425085767901891</v>
      </c>
      <c r="O125" s="335">
        <f t="shared" si="17"/>
        <v>1.5395967623595761</v>
      </c>
      <c r="P125" s="332">
        <f t="shared" si="17"/>
        <v>2.0507442834637253</v>
      </c>
      <c r="Q125" s="336">
        <f t="shared" si="17"/>
        <v>4.5977168893675842</v>
      </c>
      <c r="R125" s="336">
        <f t="shared" si="17"/>
        <v>4.4220115589852735</v>
      </c>
      <c r="S125" s="333">
        <f t="shared" si="17"/>
        <v>1.8728568881014058</v>
      </c>
      <c r="T125" s="332">
        <f t="shared" si="17"/>
        <v>2.5375340982075629</v>
      </c>
      <c r="U125" s="336">
        <f t="shared" si="17"/>
        <v>2.9236952884778304</v>
      </c>
      <c r="V125" s="333">
        <f t="shared" si="17"/>
        <v>1</v>
      </c>
      <c r="W125" s="332">
        <f t="shared" si="17"/>
        <v>1.6141763186355367</v>
      </c>
      <c r="X125" s="332">
        <f t="shared" si="17"/>
        <v>1.1704212671451708</v>
      </c>
      <c r="Y125" s="336">
        <f t="shared" si="17"/>
        <v>2.0687156578726298</v>
      </c>
      <c r="Z125" s="332">
        <f t="shared" si="17"/>
        <v>3.8841261176020301</v>
      </c>
      <c r="AA125" s="332">
        <f t="shared" si="17"/>
        <v>5.3241811811759305</v>
      </c>
      <c r="AB125" s="333">
        <f t="shared" si="17"/>
        <v>6.0396926982983379</v>
      </c>
      <c r="AC125" s="332">
        <f t="shared" si="17"/>
        <v>6.7433170416919408</v>
      </c>
      <c r="AD125" s="332">
        <f t="shared" si="17"/>
        <v>4.413543089235298</v>
      </c>
      <c r="AE125" s="332">
        <f t="shared" si="17"/>
        <v>1.348016960857028</v>
      </c>
      <c r="AF125" s="332">
        <f t="shared" si="17"/>
        <v>6.1107439440152493</v>
      </c>
      <c r="AG125" s="332">
        <f t="shared" si="17"/>
        <v>5.6788108140152973</v>
      </c>
      <c r="AH125" s="332">
        <f t="shared" si="17"/>
        <v>6.0349438794120083</v>
      </c>
      <c r="AI125" s="336">
        <f t="shared" si="17"/>
        <v>6.1259591985534092</v>
      </c>
      <c r="AJ125" s="332">
        <f t="shared" si="17"/>
        <v>5.4658942774320902</v>
      </c>
      <c r="AK125" s="332">
        <f t="shared" si="17"/>
        <v>1.7676901447313336</v>
      </c>
      <c r="AL125" s="332">
        <f t="shared" si="17"/>
        <v>1.4424553701375251</v>
      </c>
      <c r="AM125" s="353">
        <f t="shared" si="17"/>
        <v>3.7283417438278272</v>
      </c>
      <c r="AN125" s="62"/>
    </row>
    <row r="126" spans="1:40" ht="14" customHeight="1">
      <c r="A126" s="348"/>
      <c r="B126" s="337"/>
      <c r="C126" s="337"/>
      <c r="D126" s="337"/>
      <c r="E126" s="337"/>
      <c r="F126" s="337"/>
      <c r="G126" s="337"/>
      <c r="H126" s="337"/>
      <c r="I126" s="337"/>
      <c r="J126" s="337"/>
      <c r="K126" s="337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337"/>
      <c r="AK126" s="337"/>
      <c r="AL126" s="337"/>
      <c r="AM126" s="351"/>
      <c r="AN126" s="62"/>
    </row>
    <row r="127" spans="1:40" ht="14" customHeight="1">
      <c r="A127" s="350" t="s">
        <v>190</v>
      </c>
      <c r="B127" s="337">
        <v>4.4820328542094447</v>
      </c>
      <c r="C127" s="337">
        <v>2.2719364687962873</v>
      </c>
      <c r="D127" s="337">
        <v>3.6418685121107259</v>
      </c>
      <c r="E127" s="337">
        <v>6.3092412699311788</v>
      </c>
      <c r="F127" s="337">
        <v>6.6590864498655407</v>
      </c>
      <c r="G127" s="338">
        <v>1.1520559715120804</v>
      </c>
      <c r="H127" s="337">
        <v>1.3424587028845036</v>
      </c>
      <c r="I127" s="338">
        <v>1.1025666731619195</v>
      </c>
      <c r="J127" s="337">
        <v>1.8247838616714698</v>
      </c>
      <c r="K127" s="337">
        <v>2.4303280706736925</v>
      </c>
      <c r="L127" s="337">
        <v>2.7394164759725403</v>
      </c>
      <c r="M127" s="337">
        <v>2.5963800904977377</v>
      </c>
      <c r="N127" s="337">
        <v>5.8572883331665526</v>
      </c>
      <c r="O127" s="338">
        <v>1.6751120554109376</v>
      </c>
      <c r="P127" s="337">
        <v>1.7649303868007786</v>
      </c>
      <c r="Q127" s="337">
        <v>4.3088381293427895</v>
      </c>
      <c r="R127" s="337">
        <v>3.63516730863617</v>
      </c>
      <c r="S127" s="337">
        <v>1.9345791507942662</v>
      </c>
      <c r="T127" s="337">
        <v>2.632253207773982</v>
      </c>
      <c r="U127" s="337">
        <v>1.2965035460635839</v>
      </c>
      <c r="V127" s="339">
        <v>1</v>
      </c>
      <c r="W127" s="337">
        <v>1.0381803602862993</v>
      </c>
      <c r="X127" s="337">
        <v>1.6351250151796213</v>
      </c>
      <c r="Y127" s="337">
        <v>1.9501957248095325</v>
      </c>
      <c r="Z127" s="337">
        <v>4.76664109624208</v>
      </c>
      <c r="AA127" s="337">
        <v>6.4174289249339047</v>
      </c>
      <c r="AB127" s="337">
        <v>6.4296340483794676</v>
      </c>
      <c r="AC127" s="337">
        <v>6.8550087694176955</v>
      </c>
      <c r="AD127" s="337">
        <v>3.5132002575660017</v>
      </c>
      <c r="AE127" s="337">
        <v>1.6261087419846998</v>
      </c>
      <c r="AF127" s="337">
        <v>4.5903555634052378</v>
      </c>
      <c r="AG127" s="337">
        <v>3.7658492594077511</v>
      </c>
      <c r="AH127" s="337">
        <v>5.3175680530433729</v>
      </c>
      <c r="AI127" s="337">
        <v>5.7230922505046964</v>
      </c>
      <c r="AJ127" s="337">
        <v>5.2501836393989985</v>
      </c>
      <c r="AK127" s="337">
        <v>2.1309815877706502</v>
      </c>
      <c r="AL127" s="337">
        <v>1.4270355763850813</v>
      </c>
      <c r="AM127" s="351">
        <v>3.3268490915673308</v>
      </c>
      <c r="AN127" s="62" t="s">
        <v>390</v>
      </c>
    </row>
    <row r="128" spans="1:40" ht="14" customHeight="1">
      <c r="A128" s="350" t="s">
        <v>269</v>
      </c>
      <c r="B128" s="337">
        <v>4.2525667351129366</v>
      </c>
      <c r="C128" s="337">
        <v>1.7743970431857838</v>
      </c>
      <c r="D128" s="337">
        <v>2.7941176470588234</v>
      </c>
      <c r="E128" s="337">
        <v>5.4965419581409831</v>
      </c>
      <c r="F128" s="337">
        <v>6.7179251416722128</v>
      </c>
      <c r="G128" s="338">
        <v>1.0199127146164999</v>
      </c>
      <c r="H128" s="337">
        <v>1.1814068877219062</v>
      </c>
      <c r="I128" s="338">
        <v>1.0642766166634325</v>
      </c>
      <c r="J128" s="337">
        <v>1.4126801152737751</v>
      </c>
      <c r="K128" s="337">
        <v>1.0599092000043289</v>
      </c>
      <c r="L128" s="337">
        <v>1.4542334096109841</v>
      </c>
      <c r="M128" s="337">
        <v>2.6289592760180995</v>
      </c>
      <c r="N128" s="337">
        <v>5.0998301851319896</v>
      </c>
      <c r="O128" s="338">
        <v>1.5636931310821822</v>
      </c>
      <c r="P128" s="337">
        <v>1.5215798552993365</v>
      </c>
      <c r="Q128" s="337">
        <v>3.4287018144793051</v>
      </c>
      <c r="R128" s="337">
        <v>4.4301990984758817</v>
      </c>
      <c r="S128" s="337">
        <v>1.8785011158954534</v>
      </c>
      <c r="T128" s="337">
        <v>2.7171700826125749</v>
      </c>
      <c r="U128" s="337">
        <v>1.1087985868469439</v>
      </c>
      <c r="V128" s="339">
        <v>1</v>
      </c>
      <c r="W128" s="337">
        <v>1.050882029809308</v>
      </c>
      <c r="X128" s="337">
        <v>1.7110289122300841</v>
      </c>
      <c r="Y128" s="337">
        <v>1.7280827152462146</v>
      </c>
      <c r="Z128" s="337">
        <v>3.9493544313663893</v>
      </c>
      <c r="AA128" s="337">
        <v>6.290394231178265</v>
      </c>
      <c r="AB128" s="337">
        <v>5.1240130272301627</v>
      </c>
      <c r="AC128" s="337">
        <v>6.8011398172676856</v>
      </c>
      <c r="AD128" s="337">
        <v>5.6419832582099172</v>
      </c>
      <c r="AE128" s="337">
        <v>1.5744347071865756</v>
      </c>
      <c r="AF128" s="337">
        <v>5.6012791172851255</v>
      </c>
      <c r="AG128" s="337">
        <v>5.1004387586881688</v>
      </c>
      <c r="AH128" s="337">
        <v>5.9477156848358099</v>
      </c>
      <c r="AI128" s="337">
        <v>6.4833455873980119</v>
      </c>
      <c r="AJ128" s="337">
        <v>6.4706363636363635</v>
      </c>
      <c r="AK128" s="337">
        <v>2.1742290746018424</v>
      </c>
      <c r="AL128" s="337">
        <v>1.4778930673751751</v>
      </c>
      <c r="AM128" s="351">
        <v>3.2630338215796897</v>
      </c>
      <c r="AN128" s="62" t="s">
        <v>390</v>
      </c>
    </row>
    <row r="129" spans="1:42" ht="28">
      <c r="A129" s="352" t="s">
        <v>478</v>
      </c>
      <c r="B129" s="332">
        <f>AVERAGE(B127:B128)</f>
        <v>4.3672997946611911</v>
      </c>
      <c r="C129" s="332">
        <f t="shared" ref="C129:AM129" si="18">AVERAGE(C127:C128)</f>
        <v>2.0231667559910358</v>
      </c>
      <c r="D129" s="332">
        <f t="shared" si="18"/>
        <v>3.2179930795847747</v>
      </c>
      <c r="E129" s="332">
        <f t="shared" si="18"/>
        <v>5.902891614036081</v>
      </c>
      <c r="F129" s="332">
        <f t="shared" si="18"/>
        <v>6.6885057957688767</v>
      </c>
      <c r="G129" s="335">
        <f t="shared" si="18"/>
        <v>1.0859843430642901</v>
      </c>
      <c r="H129" s="333">
        <f t="shared" si="18"/>
        <v>1.2619327953032049</v>
      </c>
      <c r="I129" s="333">
        <f t="shared" si="18"/>
        <v>1.0834216449126761</v>
      </c>
      <c r="J129" s="332">
        <f t="shared" si="18"/>
        <v>1.6187319884726223</v>
      </c>
      <c r="K129" s="332">
        <f t="shared" si="18"/>
        <v>1.7451186353390107</v>
      </c>
      <c r="L129" s="332">
        <f t="shared" si="18"/>
        <v>2.0968249427917622</v>
      </c>
      <c r="M129" s="332">
        <f t="shared" si="18"/>
        <v>2.6126696832579186</v>
      </c>
      <c r="N129" s="332">
        <f t="shared" si="18"/>
        <v>5.4785592591492716</v>
      </c>
      <c r="O129" s="335">
        <f t="shared" si="18"/>
        <v>1.6194025932465599</v>
      </c>
      <c r="P129" s="332">
        <f t="shared" si="18"/>
        <v>1.6432551210500574</v>
      </c>
      <c r="Q129" s="332">
        <f t="shared" si="18"/>
        <v>3.8687699719110471</v>
      </c>
      <c r="R129" s="332">
        <f t="shared" si="18"/>
        <v>4.0326832035560258</v>
      </c>
      <c r="S129" s="332">
        <f t="shared" si="18"/>
        <v>1.9065401333448597</v>
      </c>
      <c r="T129" s="332">
        <f t="shared" si="18"/>
        <v>2.6747116451932786</v>
      </c>
      <c r="U129" s="332">
        <f t="shared" si="18"/>
        <v>1.2026510664552639</v>
      </c>
      <c r="V129" s="333">
        <f t="shared" si="18"/>
        <v>1</v>
      </c>
      <c r="W129" s="332">
        <f t="shared" si="18"/>
        <v>1.0445311950478038</v>
      </c>
      <c r="X129" s="332">
        <f t="shared" si="18"/>
        <v>1.6730769637048528</v>
      </c>
      <c r="Y129" s="332">
        <f t="shared" si="18"/>
        <v>1.8391392200278736</v>
      </c>
      <c r="Z129" s="332">
        <f t="shared" si="18"/>
        <v>4.3579977638042351</v>
      </c>
      <c r="AA129" s="333">
        <f t="shared" si="18"/>
        <v>6.3539115780560849</v>
      </c>
      <c r="AB129" s="332">
        <f t="shared" si="18"/>
        <v>5.7768235378048152</v>
      </c>
      <c r="AC129" s="333">
        <f t="shared" si="18"/>
        <v>6.8280742933426906</v>
      </c>
      <c r="AD129" s="336">
        <f t="shared" si="18"/>
        <v>4.5775917578879595</v>
      </c>
      <c r="AE129" s="332">
        <f t="shared" si="18"/>
        <v>1.6002717245856377</v>
      </c>
      <c r="AF129" s="332">
        <f t="shared" si="18"/>
        <v>5.0958173403451816</v>
      </c>
      <c r="AG129" s="332">
        <f t="shared" si="18"/>
        <v>4.4331440090479601</v>
      </c>
      <c r="AH129" s="332">
        <f t="shared" si="18"/>
        <v>5.6326418689395918</v>
      </c>
      <c r="AI129" s="336">
        <f t="shared" si="18"/>
        <v>6.1032189189513542</v>
      </c>
      <c r="AJ129" s="332">
        <f t="shared" si="18"/>
        <v>5.860410001517681</v>
      </c>
      <c r="AK129" s="332">
        <f t="shared" si="18"/>
        <v>2.1526053311862463</v>
      </c>
      <c r="AL129" s="332">
        <f t="shared" si="18"/>
        <v>1.4524643218801283</v>
      </c>
      <c r="AM129" s="353">
        <f t="shared" si="18"/>
        <v>3.2949414565735102</v>
      </c>
      <c r="AN129" s="62"/>
    </row>
    <row r="130" spans="1:42" ht="14" customHeight="1">
      <c r="A130" s="348"/>
      <c r="B130" s="337"/>
      <c r="C130" s="337"/>
      <c r="D130" s="337"/>
      <c r="E130" s="337"/>
      <c r="F130" s="337"/>
      <c r="G130" s="337"/>
      <c r="H130" s="337"/>
      <c r="I130" s="337"/>
      <c r="J130" s="337"/>
      <c r="K130" s="337"/>
      <c r="L130" s="337"/>
      <c r="M130" s="337"/>
      <c r="N130" s="337"/>
      <c r="O130" s="337"/>
      <c r="P130" s="337"/>
      <c r="Q130" s="337"/>
      <c r="R130" s="337"/>
      <c r="S130" s="337"/>
      <c r="T130" s="337"/>
      <c r="U130" s="337"/>
      <c r="V130" s="337"/>
      <c r="W130" s="337"/>
      <c r="X130" s="337"/>
      <c r="Y130" s="337"/>
      <c r="Z130" s="337"/>
      <c r="AA130" s="337"/>
      <c r="AB130" s="337"/>
      <c r="AC130" s="337"/>
      <c r="AD130" s="337"/>
      <c r="AE130" s="337"/>
      <c r="AF130" s="337"/>
      <c r="AG130" s="337"/>
      <c r="AH130" s="337"/>
      <c r="AI130" s="337"/>
      <c r="AJ130" s="337"/>
      <c r="AK130" s="337"/>
      <c r="AL130" s="337"/>
      <c r="AM130" s="351"/>
      <c r="AN130" s="62"/>
    </row>
    <row r="131" spans="1:42" ht="14" customHeight="1">
      <c r="A131" s="350" t="s">
        <v>91</v>
      </c>
      <c r="B131" s="337">
        <v>4.2156057494866532</v>
      </c>
      <c r="C131" s="337">
        <v>3.2649504078054488</v>
      </c>
      <c r="D131" s="337">
        <v>5.2249134948096883</v>
      </c>
      <c r="E131" s="337">
        <v>6.421563907219122</v>
      </c>
      <c r="F131" s="337">
        <v>6.6563857331368705</v>
      </c>
      <c r="G131" s="338">
        <v>1.0199127146164999</v>
      </c>
      <c r="H131" s="337">
        <v>1.2159815585428744</v>
      </c>
      <c r="I131" s="338">
        <v>1.0529408932533784</v>
      </c>
      <c r="J131" s="337">
        <v>1.1095100864553313</v>
      </c>
      <c r="K131" s="337">
        <v>1.0253034832407015</v>
      </c>
      <c r="L131" s="337">
        <v>1.0431922196796339</v>
      </c>
      <c r="M131" s="337">
        <v>1.3239819004524886</v>
      </c>
      <c r="N131" s="337">
        <v>6.2210380389039859</v>
      </c>
      <c r="O131" s="338">
        <v>1.4982229851573146</v>
      </c>
      <c r="P131" s="337">
        <v>1.2884446178466669</v>
      </c>
      <c r="Q131" s="337">
        <v>4.2690555761389337</v>
      </c>
      <c r="R131" s="337">
        <v>4.119867138769739</v>
      </c>
      <c r="S131" s="337">
        <v>2.6729835642033795</v>
      </c>
      <c r="T131" s="337">
        <v>2.8783922002638063</v>
      </c>
      <c r="U131" s="337">
        <v>1.0397931812262857</v>
      </c>
      <c r="V131" s="339">
        <v>1</v>
      </c>
      <c r="W131" s="337">
        <v>1.38375898818735</v>
      </c>
      <c r="X131" s="337">
        <v>1.5265944980755293</v>
      </c>
      <c r="Y131" s="337">
        <v>2.4265948774171431</v>
      </c>
      <c r="Z131" s="337">
        <v>5.0246287400637542</v>
      </c>
      <c r="AA131" s="337">
        <v>5.9495643311825184</v>
      </c>
      <c r="AB131" s="337">
        <v>6.2321946291867762</v>
      </c>
      <c r="AC131" s="337">
        <v>6.7429396567490141</v>
      </c>
      <c r="AD131" s="337">
        <v>4.1835157759175789</v>
      </c>
      <c r="AE131" s="337">
        <v>2.2712442689868819</v>
      </c>
      <c r="AF131" s="337">
        <v>6.8186181713789473</v>
      </c>
      <c r="AG131" s="337">
        <v>5.9435768788560166</v>
      </c>
      <c r="AH131" s="337">
        <v>6.998993524907231</v>
      </c>
      <c r="AI131" s="337">
        <v>6.3790784493116615</v>
      </c>
      <c r="AJ131" s="337">
        <v>6.0294999999999996</v>
      </c>
      <c r="AK131" s="337">
        <v>1.9266367838675174</v>
      </c>
      <c r="AL131" s="337">
        <v>1.5953844544876419</v>
      </c>
      <c r="AM131" s="351">
        <v>3.5133746886428203</v>
      </c>
      <c r="AN131" s="62" t="s">
        <v>390</v>
      </c>
    </row>
    <row r="132" spans="1:42" ht="14" customHeight="1">
      <c r="A132" s="350" t="s">
        <v>113</v>
      </c>
      <c r="B132" s="337">
        <v>5.5277207392197134</v>
      </c>
      <c r="C132" s="337">
        <v>3.1681437070835425</v>
      </c>
      <c r="D132" s="337">
        <v>4.2768166089965396</v>
      </c>
      <c r="E132" s="337">
        <v>6.4702313857656684</v>
      </c>
      <c r="F132" s="337">
        <v>6.5096190912203618</v>
      </c>
      <c r="G132" s="338">
        <v>1.0199127146164999</v>
      </c>
      <c r="H132" s="337">
        <v>2.1400650904512664</v>
      </c>
      <c r="I132" s="338">
        <v>1.1696385370578499</v>
      </c>
      <c r="J132" s="337">
        <v>2.5671469740634003</v>
      </c>
      <c r="K132" s="337">
        <v>3.3779493876661846</v>
      </c>
      <c r="L132" s="337">
        <v>4.3915903890160184</v>
      </c>
      <c r="M132" s="337">
        <v>3.7167420814479639</v>
      </c>
      <c r="N132" s="337">
        <v>5.5884395843019394</v>
      </c>
      <c r="O132" s="338">
        <v>1.7516164370683291</v>
      </c>
      <c r="P132" s="337">
        <v>1.5106793251186219</v>
      </c>
      <c r="Q132" s="337">
        <v>6.2592384066108737</v>
      </c>
      <c r="R132" s="337">
        <v>4.2740131548692997</v>
      </c>
      <c r="S132" s="337">
        <v>1.9924929684204196</v>
      </c>
      <c r="T132" s="337">
        <v>2.8666005659267171</v>
      </c>
      <c r="U132" s="337">
        <v>1.4755952545264739</v>
      </c>
      <c r="V132" s="339">
        <v>1</v>
      </c>
      <c r="W132" s="337">
        <v>1.1141754135645221</v>
      </c>
      <c r="X132" s="337">
        <v>1.5487306556298708</v>
      </c>
      <c r="Y132" s="337">
        <v>1.7296570421754132</v>
      </c>
      <c r="Z132" s="337">
        <v>3.6915085700815942</v>
      </c>
      <c r="AA132" s="337">
        <v>6.4181283457101141</v>
      </c>
      <c r="AB132" s="337">
        <v>6.5850182476582706</v>
      </c>
      <c r="AC132" s="337">
        <v>6.801743023296587</v>
      </c>
      <c r="AD132" s="337">
        <v>3.8380093827614754</v>
      </c>
      <c r="AE132" s="337">
        <v>1.3611341963322832</v>
      </c>
      <c r="AF132" s="337">
        <v>5.3128149813590024</v>
      </c>
      <c r="AG132" s="337">
        <v>4.3842010914607261</v>
      </c>
      <c r="AH132" s="337">
        <v>6.3595045385638871</v>
      </c>
      <c r="AI132" s="337">
        <v>6.2284892338209588</v>
      </c>
      <c r="AJ132" s="337">
        <v>4.2418619844834629</v>
      </c>
      <c r="AK132" s="337">
        <v>2.4815009412577007</v>
      </c>
      <c r="AL132" s="337">
        <v>2.0640800241606438</v>
      </c>
      <c r="AM132" s="351">
        <v>3.654454326372004</v>
      </c>
      <c r="AN132" s="62" t="s">
        <v>390</v>
      </c>
    </row>
    <row r="133" spans="1:42" ht="14" customHeight="1">
      <c r="A133" s="350" t="s">
        <v>128</v>
      </c>
      <c r="B133" s="337">
        <v>4.8485626283367562</v>
      </c>
      <c r="C133" s="337">
        <v>3.1356762301079502</v>
      </c>
      <c r="D133" s="337">
        <v>5.4792387543252588</v>
      </c>
      <c r="E133" s="337">
        <v>6.2693081084142843</v>
      </c>
      <c r="F133" s="337">
        <v>7</v>
      </c>
      <c r="G133" s="338">
        <v>1.0199127146164999</v>
      </c>
      <c r="H133" s="337">
        <v>1.6132408807749035</v>
      </c>
      <c r="I133" s="338">
        <v>1.0949753978734931</v>
      </c>
      <c r="J133" s="337">
        <v>1.650720461095101</v>
      </c>
      <c r="K133" s="337">
        <v>2.0585528322809763</v>
      </c>
      <c r="L133" s="337">
        <v>6.2279748283752863</v>
      </c>
      <c r="M133" s="337">
        <v>1.8941176470588235</v>
      </c>
      <c r="N133" s="337">
        <v>6.2728319040488945</v>
      </c>
      <c r="O133" s="338">
        <v>1.7070024964860377</v>
      </c>
      <c r="P133" s="337">
        <v>2.1630462801455721</v>
      </c>
      <c r="Q133" s="337">
        <v>3.6362077293389796</v>
      </c>
      <c r="R133" s="337">
        <v>3.5675902064076546</v>
      </c>
      <c r="S133" s="337">
        <v>1.8871853624340698</v>
      </c>
      <c r="T133" s="337">
        <v>2.9182735116235414</v>
      </c>
      <c r="U133" s="337">
        <v>1.1419310868180741</v>
      </c>
      <c r="V133" s="339">
        <v>1</v>
      </c>
      <c r="W133" s="337">
        <v>1.533285700933352</v>
      </c>
      <c r="X133" s="337">
        <v>1.3210940932139275</v>
      </c>
      <c r="Y133" s="337">
        <v>1.7831238893612014</v>
      </c>
      <c r="Z133" s="337">
        <v>4.6789982543345081</v>
      </c>
      <c r="AA133" s="337">
        <v>6.2134479654759502</v>
      </c>
      <c r="AB133" s="337">
        <v>4.193941505133318</v>
      </c>
      <c r="AC133" s="337">
        <v>6.7822107778018372</v>
      </c>
      <c r="AD133" s="337">
        <v>4.6973599484867998</v>
      </c>
      <c r="AE133" s="337">
        <v>1.2459611294633077</v>
      </c>
      <c r="AF133" s="337">
        <v>4.0778587575523852</v>
      </c>
      <c r="AG133" s="337">
        <v>6.3700014603889157</v>
      </c>
      <c r="AH133" s="337">
        <v>6.7872742217974347</v>
      </c>
      <c r="AI133" s="337">
        <v>5.9825597499523484</v>
      </c>
      <c r="AJ133" s="337">
        <v>5.5111647727272732</v>
      </c>
      <c r="AK133" s="337">
        <v>1.62761487365896</v>
      </c>
      <c r="AL133" s="337">
        <v>1.43416733996709</v>
      </c>
      <c r="AM133" s="351">
        <v>3.5358490135354268</v>
      </c>
      <c r="AN133" s="62" t="s">
        <v>390</v>
      </c>
    </row>
    <row r="134" spans="1:42" ht="14" customHeight="1">
      <c r="A134" s="350" t="s">
        <v>130</v>
      </c>
      <c r="B134" s="337">
        <v>4.4912731006160165</v>
      </c>
      <c r="C134" s="337">
        <v>2.5132792262725596</v>
      </c>
      <c r="D134" s="337">
        <v>4.1505190311418678</v>
      </c>
      <c r="E134" s="337">
        <v>4.792664759692995</v>
      </c>
      <c r="F134" s="337">
        <v>6.6857612212471773</v>
      </c>
      <c r="G134" s="338">
        <v>1.2118477150046474</v>
      </c>
      <c r="H134" s="337">
        <v>1.8750110209918454</v>
      </c>
      <c r="I134" s="338">
        <v>1.1819829070514412</v>
      </c>
      <c r="J134" s="337">
        <v>2.7400576368876077</v>
      </c>
      <c r="K134" s="337">
        <v>5.6046580444377838</v>
      </c>
      <c r="L134" s="337">
        <v>6.8724256292906176</v>
      </c>
      <c r="M134" s="337">
        <v>3.4253393665158374</v>
      </c>
      <c r="N134" s="337">
        <v>5.3779336576991223</v>
      </c>
      <c r="O134" s="338">
        <v>1.5627932815911609</v>
      </c>
      <c r="P134" s="337">
        <v>1.9174344670650736</v>
      </c>
      <c r="Q134" s="337">
        <v>3.9903036311038109</v>
      </c>
      <c r="R134" s="337">
        <v>4.2198888454171346</v>
      </c>
      <c r="S134" s="337">
        <v>1.8804222246000988</v>
      </c>
      <c r="T134" s="337">
        <v>2.4827021700455383</v>
      </c>
      <c r="U134" s="337">
        <v>1.3222326287684854</v>
      </c>
      <c r="V134" s="339">
        <v>1</v>
      </c>
      <c r="W134" s="337">
        <v>1.0651832905545409</v>
      </c>
      <c r="X134" s="337">
        <v>1.6957203415264925</v>
      </c>
      <c r="Y134" s="337">
        <v>1.7065182564433055</v>
      </c>
      <c r="Z134" s="337">
        <v>4.5988329337763547</v>
      </c>
      <c r="AA134" s="337">
        <v>6.3112271496751147</v>
      </c>
      <c r="AB134" s="337">
        <v>4.9160242550902593</v>
      </c>
      <c r="AC134" s="337">
        <v>6.8003911854555366</v>
      </c>
      <c r="AD134" s="337">
        <v>3.0573084352865423</v>
      </c>
      <c r="AE134" s="337">
        <v>1.5447890912124562</v>
      </c>
      <c r="AF134" s="337">
        <v>6.9670221602989315</v>
      </c>
      <c r="AG134" s="337">
        <v>5.2177852066346544</v>
      </c>
      <c r="AH134" s="337">
        <v>6.1811595355049258</v>
      </c>
      <c r="AI134" s="337">
        <v>5.9035593699954667</v>
      </c>
      <c r="AJ134" s="337">
        <v>6.4400961538461541</v>
      </c>
      <c r="AK134" s="337">
        <v>2.6462651141776785</v>
      </c>
      <c r="AL134" s="337">
        <v>2.3828987239654174</v>
      </c>
      <c r="AM134" s="351">
        <v>3.695494912672558</v>
      </c>
      <c r="AN134" s="62" t="s">
        <v>390</v>
      </c>
    </row>
    <row r="135" spans="1:42" ht="14" customHeight="1">
      <c r="A135" s="350" t="s">
        <v>212</v>
      </c>
      <c r="B135" s="337">
        <v>4.1509240246406574</v>
      </c>
      <c r="C135" s="337">
        <v>1.3861564807016369</v>
      </c>
      <c r="D135" s="337">
        <v>2.2456747404844291</v>
      </c>
      <c r="E135" s="337">
        <v>4.5978928884986825</v>
      </c>
      <c r="F135" s="337">
        <v>6.2820663945431674</v>
      </c>
      <c r="G135" s="338">
        <v>1.121258792016312</v>
      </c>
      <c r="H135" s="337">
        <v>1.1264581154805551</v>
      </c>
      <c r="I135" s="338">
        <v>1.035860982077228</v>
      </c>
      <c r="J135" s="337">
        <v>1.067435158501441</v>
      </c>
      <c r="K135" s="337">
        <v>1.0142241923657149</v>
      </c>
      <c r="L135" s="337">
        <v>1.0986842105263157</v>
      </c>
      <c r="M135" s="337">
        <v>1.3022624434389141</v>
      </c>
      <c r="N135" s="337">
        <v>4.2238411408084318</v>
      </c>
      <c r="O135" s="338">
        <v>1.4011222619991655</v>
      </c>
      <c r="P135" s="337">
        <v>2.6763131920963441</v>
      </c>
      <c r="Q135" s="337">
        <v>2.6924845429966813</v>
      </c>
      <c r="R135" s="337">
        <v>3.1010312501618222</v>
      </c>
      <c r="S135" s="337">
        <v>2.5858907093693615</v>
      </c>
      <c r="T135" s="337">
        <v>3.696962607300144</v>
      </c>
      <c r="U135" s="337">
        <v>1.0394791650349053</v>
      </c>
      <c r="V135" s="339">
        <v>1</v>
      </c>
      <c r="W135" s="337">
        <v>1.033593722566654</v>
      </c>
      <c r="X135" s="337">
        <v>1.9363535663305567</v>
      </c>
      <c r="Y135" s="337">
        <v>1.8335864945850635</v>
      </c>
      <c r="Z135" s="337">
        <v>3.3884031178218001</v>
      </c>
      <c r="AA135" s="337">
        <v>6.5886793002409281</v>
      </c>
      <c r="AB135" s="337">
        <v>5.8772408723486542</v>
      </c>
      <c r="AC135" s="337">
        <v>6.7866295404186756</v>
      </c>
      <c r="AD135" s="337">
        <v>2.8110109465550548</v>
      </c>
      <c r="AE135" s="337">
        <v>1.6466826850696858</v>
      </c>
      <c r="AF135" s="337">
        <v>6.744317816041578</v>
      </c>
      <c r="AG135" s="337">
        <v>2.2032759663523644</v>
      </c>
      <c r="AH135" s="337">
        <v>5.6372670879684286</v>
      </c>
      <c r="AI135" s="337">
        <v>4.7709674505755792</v>
      </c>
      <c r="AJ135" s="337">
        <v>6.3076099881093928</v>
      </c>
      <c r="AK135" s="337">
        <v>1.9204009614151105</v>
      </c>
      <c r="AL135" s="337">
        <v>1.6354655137017184</v>
      </c>
      <c r="AM135" s="351">
        <v>2.9720948195444099</v>
      </c>
      <c r="AN135" s="62" t="s">
        <v>390</v>
      </c>
    </row>
    <row r="136" spans="1:42" ht="14" customHeight="1">
      <c r="A136" s="350" t="s">
        <v>168</v>
      </c>
      <c r="B136" s="337">
        <v>3.7104722792607805</v>
      </c>
      <c r="C136" s="337">
        <v>2.0454698938958211</v>
      </c>
      <c r="D136" s="337">
        <v>4.1833910034602075</v>
      </c>
      <c r="E136" s="337">
        <v>5.9925628026848674</v>
      </c>
      <c r="F136" s="337">
        <v>6.811393023533169</v>
      </c>
      <c r="G136" s="338">
        <v>1.0199127146164999</v>
      </c>
      <c r="H136" s="337">
        <v>1.1990846571872411</v>
      </c>
      <c r="I136" s="338">
        <v>1.8287771914653055</v>
      </c>
      <c r="J136" s="337">
        <v>4.054755043227666</v>
      </c>
      <c r="K136" s="337">
        <v>1.7559916633677979</v>
      </c>
      <c r="L136" s="337">
        <v>2.4922768878718538</v>
      </c>
      <c r="M136" s="337">
        <v>2.3031674208144794</v>
      </c>
      <c r="N136" s="337">
        <v>5.5691885668894576</v>
      </c>
      <c r="O136" s="338">
        <v>3.3559093037453382</v>
      </c>
      <c r="P136" s="337">
        <v>1.915899457668218</v>
      </c>
      <c r="Q136" s="337">
        <v>4.2520181027175976</v>
      </c>
      <c r="R136" s="337">
        <v>4.118323063386975</v>
      </c>
      <c r="S136" s="337">
        <v>1.9087672120147618</v>
      </c>
      <c r="T136" s="337">
        <v>3.6973251432514864</v>
      </c>
      <c r="U136" s="337">
        <v>1.0362609158158804</v>
      </c>
      <c r="V136" s="339">
        <v>1</v>
      </c>
      <c r="W136" s="337">
        <v>1.0229996806125983</v>
      </c>
      <c r="X136" s="337">
        <v>1.9321032330410692</v>
      </c>
      <c r="Y136" s="337">
        <v>1.8445225944852486</v>
      </c>
      <c r="Z136" s="337">
        <v>5.3721048032682628</v>
      </c>
      <c r="AA136" s="337">
        <v>6.8434283414475345</v>
      </c>
      <c r="AB136" s="337">
        <v>6.3886333865323337</v>
      </c>
      <c r="AC136" s="337">
        <v>6.8171849740720019</v>
      </c>
      <c r="AD136" s="337">
        <v>2.8660656793303283</v>
      </c>
      <c r="AE136" s="337">
        <v>2.0562106828507565</v>
      </c>
      <c r="AF136" s="337">
        <v>5.5468629614126481</v>
      </c>
      <c r="AG136" s="337">
        <v>5.6283520851425717</v>
      </c>
      <c r="AH136" s="337">
        <v>6.5089186450201817</v>
      </c>
      <c r="AI136" s="337">
        <v>5.3047830676921528</v>
      </c>
      <c r="AJ136" s="337">
        <v>6.6604664723032077</v>
      </c>
      <c r="AK136" s="337">
        <v>2.1556070202165039</v>
      </c>
      <c r="AL136" s="337">
        <v>2.5556006729440619</v>
      </c>
      <c r="AM136" s="351">
        <v>3.614994341817483</v>
      </c>
      <c r="AN136" s="62" t="s">
        <v>390</v>
      </c>
    </row>
    <row r="137" spans="1:42" ht="14" customHeight="1">
      <c r="A137" s="350" t="s">
        <v>176</v>
      </c>
      <c r="B137" s="337">
        <v>3.881416837782341</v>
      </c>
      <c r="C137" s="337">
        <v>1.9789511222053786</v>
      </c>
      <c r="D137" s="337">
        <v>3.6072664359861588</v>
      </c>
      <c r="E137" s="337">
        <v>6.3098869976493237</v>
      </c>
      <c r="F137" s="337">
        <v>6.7979910053052537</v>
      </c>
      <c r="G137" s="338">
        <v>1.0199127146164999</v>
      </c>
      <c r="H137" s="337">
        <v>1.1958589108613462</v>
      </c>
      <c r="I137" s="338">
        <v>1.0251115933688995</v>
      </c>
      <c r="J137" s="337">
        <v>1.5020172910662823</v>
      </c>
      <c r="K137" s="337">
        <v>1.7337795120068908</v>
      </c>
      <c r="L137" s="337">
        <v>2.3343821510297484</v>
      </c>
      <c r="M137" s="337">
        <v>1.1828054298642534</v>
      </c>
      <c r="N137" s="337">
        <v>6.4557247197154251</v>
      </c>
      <c r="O137" s="338">
        <v>1.6403683958824695</v>
      </c>
      <c r="P137" s="337">
        <v>1.6481246068403412</v>
      </c>
      <c r="Q137" s="337">
        <v>3.4803464605517589</v>
      </c>
      <c r="R137" s="337">
        <v>3.7179418788220038</v>
      </c>
      <c r="S137" s="337">
        <v>1.8946824154692639</v>
      </c>
      <c r="T137" s="337">
        <v>4.2756979086145019</v>
      </c>
      <c r="U137" s="337">
        <v>1.0183564273314372</v>
      </c>
      <c r="V137" s="339">
        <v>1</v>
      </c>
      <c r="W137" s="337">
        <v>1.0182134349890992</v>
      </c>
      <c r="X137" s="337">
        <v>2.1386988643896498</v>
      </c>
      <c r="Y137" s="337">
        <v>1.8432655755504361</v>
      </c>
      <c r="Z137" s="337">
        <v>4.9474058801165777</v>
      </c>
      <c r="AA137" s="337">
        <v>6.6388866211161126</v>
      </c>
      <c r="AB137" s="337">
        <v>6.4452466308497511</v>
      </c>
      <c r="AC137" s="337">
        <v>6.7699757679283632</v>
      </c>
      <c r="AD137" s="337">
        <v>5.4391500321957507</v>
      </c>
      <c r="AE137" s="337">
        <v>2.7388042873823832</v>
      </c>
      <c r="AF137" s="337">
        <v>6.9494136708479477</v>
      </c>
      <c r="AG137" s="337">
        <v>4.4801739252066035</v>
      </c>
      <c r="AH137" s="337">
        <v>6.2380603862340696</v>
      </c>
      <c r="AI137" s="337">
        <v>6.347917388235957</v>
      </c>
      <c r="AJ137" s="337">
        <v>6.2963141993957699</v>
      </c>
      <c r="AK137" s="337">
        <v>2.8787614537140387</v>
      </c>
      <c r="AL137" s="337">
        <v>3.562968752695987</v>
      </c>
      <c r="AM137" s="351">
        <v>3.5792940455626501</v>
      </c>
      <c r="AN137" s="62" t="s">
        <v>390</v>
      </c>
    </row>
    <row r="138" spans="1:42" ht="14" customHeight="1">
      <c r="A138" s="350" t="s">
        <v>216</v>
      </c>
      <c r="B138" s="337">
        <v>4.7253593429158114</v>
      </c>
      <c r="C138" s="337">
        <v>2.1789216271144145</v>
      </c>
      <c r="D138" s="337">
        <v>5.1038062283737027</v>
      </c>
      <c r="E138" s="337">
        <v>5.9662239089184057</v>
      </c>
      <c r="F138" s="337">
        <v>6.6914627343410364</v>
      </c>
      <c r="G138" s="338">
        <v>1.0199127146164999</v>
      </c>
      <c r="H138" s="337">
        <v>1.0857282541799878</v>
      </c>
      <c r="I138" s="338">
        <v>1.0216961040479204</v>
      </c>
      <c r="J138" s="337">
        <v>1.8858789625360231</v>
      </c>
      <c r="K138" s="337">
        <v>1.0316651964179016</v>
      </c>
      <c r="L138" s="337">
        <v>3.3266590389016018</v>
      </c>
      <c r="M138" s="337">
        <v>1.5212669683257918</v>
      </c>
      <c r="N138" s="337">
        <v>5.729745847967048</v>
      </c>
      <c r="O138" s="338">
        <v>1.7047465467859042</v>
      </c>
      <c r="P138" s="337">
        <v>2.5703279846472853</v>
      </c>
      <c r="Q138" s="337">
        <v>2.069392680264146</v>
      </c>
      <c r="R138" s="337">
        <v>2.2064009800214541</v>
      </c>
      <c r="S138" s="337">
        <v>1.88404982290864</v>
      </c>
      <c r="T138" s="337">
        <v>2.4606641579354092</v>
      </c>
      <c r="U138" s="337">
        <v>1.0243020858749534</v>
      </c>
      <c r="V138" s="339">
        <v>1</v>
      </c>
      <c r="W138" s="337">
        <v>1.0454196293510865</v>
      </c>
      <c r="X138" s="337">
        <v>1.4603504875582853</v>
      </c>
      <c r="Y138" s="337">
        <v>1.7323719320387614</v>
      </c>
      <c r="Z138" s="337">
        <v>4.6302456898707565</v>
      </c>
      <c r="AA138" s="337">
        <v>6.2739486610435957</v>
      </c>
      <c r="AB138" s="337">
        <v>5.5477351598476741</v>
      </c>
      <c r="AC138" s="337">
        <v>6.7769232280825484</v>
      </c>
      <c r="AD138" s="337">
        <v>2.8467482292337416</v>
      </c>
      <c r="AE138" s="337">
        <v>1.4620793962673115</v>
      </c>
      <c r="AF138" s="337">
        <v>6.9545222816486678</v>
      </c>
      <c r="AG138" s="337">
        <v>6.3420579730968942</v>
      </c>
      <c r="AH138" s="337">
        <v>6.5828362367935283</v>
      </c>
      <c r="AI138" s="337">
        <v>5.941563982486306</v>
      </c>
      <c r="AJ138" s="337">
        <v>6.1260037523452162</v>
      </c>
      <c r="AK138" s="337">
        <v>2.2763604083761084</v>
      </c>
      <c r="AL138" s="337">
        <v>2.6308174968421434</v>
      </c>
      <c r="AM138" s="351">
        <v>3.3740052900534199</v>
      </c>
      <c r="AN138" s="62" t="s">
        <v>390</v>
      </c>
    </row>
    <row r="139" spans="1:42" ht="14" customHeight="1">
      <c r="A139" s="350" t="s">
        <v>133</v>
      </c>
      <c r="B139" s="337">
        <v>5.0749486652977414</v>
      </c>
      <c r="C139" s="337">
        <v>2.4924562173163292</v>
      </c>
      <c r="D139" s="337">
        <v>4.7249134948096883</v>
      </c>
      <c r="E139" s="337">
        <v>5.9732249568098785</v>
      </c>
      <c r="F139" s="337">
        <v>6.468369682723492</v>
      </c>
      <c r="G139" s="338">
        <v>1.0199127146164999</v>
      </c>
      <c r="H139" s="337">
        <v>1.8910184679946245</v>
      </c>
      <c r="I139" s="338">
        <v>1.165953064225163</v>
      </c>
      <c r="J139" s="337">
        <v>2.6247838616714696</v>
      </c>
      <c r="K139" s="337">
        <v>3.390022287384908</v>
      </c>
      <c r="L139" s="337">
        <v>5.3298054919908466</v>
      </c>
      <c r="M139" s="337">
        <v>4.7339366515837105</v>
      </c>
      <c r="N139" s="337">
        <v>5.9094731604366313</v>
      </c>
      <c r="O139" s="338">
        <v>1.9130569983741958</v>
      </c>
      <c r="P139" s="337">
        <v>2.4933008864019204</v>
      </c>
      <c r="Q139" s="337">
        <v>4.2910368225999438</v>
      </c>
      <c r="R139" s="337">
        <v>3.483365991211989</v>
      </c>
      <c r="S139" s="337">
        <v>1.8735539560255368</v>
      </c>
      <c r="T139" s="337">
        <v>2.3782343776660873</v>
      </c>
      <c r="U139" s="337">
        <v>1.4048910855951457</v>
      </c>
      <c r="V139" s="339">
        <v>1</v>
      </c>
      <c r="W139" s="337">
        <v>1.1732594700856394</v>
      </c>
      <c r="X139" s="337">
        <v>1.568055525652678</v>
      </c>
      <c r="Y139" s="337">
        <v>1.8600697845617042</v>
      </c>
      <c r="Z139" s="337">
        <v>4.2907644703173204</v>
      </c>
      <c r="AA139" s="337">
        <v>6.0377105111979343</v>
      </c>
      <c r="AB139" s="337">
        <v>6.0694099221293607</v>
      </c>
      <c r="AC139" s="337">
        <v>6.8108769092070256</v>
      </c>
      <c r="AD139" s="337">
        <v>3.1216999356084996</v>
      </c>
      <c r="AE139" s="337">
        <v>1.2485918359134105</v>
      </c>
      <c r="AF139" s="337">
        <v>6.564624183132171</v>
      </c>
      <c r="AG139" s="337">
        <v>6.444513705481846</v>
      </c>
      <c r="AH139" s="337">
        <v>6.7231103123140752</v>
      </c>
      <c r="AI139" s="337">
        <v>6.3072875690824084</v>
      </c>
      <c r="AJ139" s="337">
        <v>6.0183985550872965</v>
      </c>
      <c r="AK139" s="337">
        <v>1.7008281792359883</v>
      </c>
      <c r="AL139" s="337">
        <v>1.1918568871345607</v>
      </c>
      <c r="AM139" s="351">
        <v>3.6964139619156136</v>
      </c>
      <c r="AN139" s="62" t="s">
        <v>390</v>
      </c>
    </row>
    <row r="140" spans="1:42" ht="14" customHeight="1">
      <c r="A140" s="350" t="s">
        <v>282</v>
      </c>
      <c r="B140" s="337">
        <v>3.2099589322381927</v>
      </c>
      <c r="C140" s="337">
        <v>1.929821733965587</v>
      </c>
      <c r="D140" s="337">
        <v>3.4913494809688581</v>
      </c>
      <c r="E140" s="337">
        <v>5.5243762213599927</v>
      </c>
      <c r="F140" s="337">
        <v>6.6907240767742211</v>
      </c>
      <c r="G140" s="338">
        <v>1.1536296871774072</v>
      </c>
      <c r="H140" s="337">
        <v>1.1324958015262832</v>
      </c>
      <c r="I140" s="338">
        <v>1.0315501841890151</v>
      </c>
      <c r="J140" s="337">
        <v>1.1250720461095101</v>
      </c>
      <c r="K140" s="337">
        <v>1.0312876554799844</v>
      </c>
      <c r="L140" s="337">
        <v>1.1044050343249427</v>
      </c>
      <c r="M140" s="337">
        <v>1.2135746606334841</v>
      </c>
      <c r="N140" s="337">
        <v>6.05778574432754</v>
      </c>
      <c r="O140" s="338">
        <v>1.8305928386958676</v>
      </c>
      <c r="P140" s="337">
        <v>1.7201908869768467</v>
      </c>
      <c r="Q140" s="337">
        <v>2.6999038375044782</v>
      </c>
      <c r="R140" s="337">
        <v>2.7537485290363923</v>
      </c>
      <c r="S140" s="337">
        <v>1</v>
      </c>
      <c r="T140" s="337">
        <v>4.0543820783251814</v>
      </c>
      <c r="U140" s="337">
        <v>1.0289593142463649</v>
      </c>
      <c r="V140" s="339">
        <v>1</v>
      </c>
      <c r="W140" s="337">
        <v>1.0192128021556557</v>
      </c>
      <c r="X140" s="337">
        <v>2.4175958565843398</v>
      </c>
      <c r="Y140" s="337">
        <v>1.7017299204794913</v>
      </c>
      <c r="Z140" s="337">
        <v>4.8548050743791809</v>
      </c>
      <c r="AA140" s="337">
        <v>6.6748540950050108</v>
      </c>
      <c r="AB140" s="337">
        <v>6.1556836789831557</v>
      </c>
      <c r="AC140" s="337">
        <v>6.8731248691140037</v>
      </c>
      <c r="AD140" s="337">
        <v>3.4687701223438507</v>
      </c>
      <c r="AE140" s="337">
        <v>2.159397092004018</v>
      </c>
      <c r="AF140" s="337">
        <v>6.8312431798615405</v>
      </c>
      <c r="AG140" s="337">
        <v>4.5550413125112517</v>
      </c>
      <c r="AH140" s="337">
        <v>5.4650683771244539</v>
      </c>
      <c r="AI140" s="337">
        <v>4.7952020090332637</v>
      </c>
      <c r="AJ140" s="337">
        <v>6.3870526315789471</v>
      </c>
      <c r="AK140" s="337">
        <v>2.3150980339028493</v>
      </c>
      <c r="AL140" s="337">
        <v>2.407108605281282</v>
      </c>
      <c r="AM140" s="351">
        <v>3.2125620649784445</v>
      </c>
      <c r="AN140" s="62" t="s">
        <v>390</v>
      </c>
    </row>
    <row r="141" spans="1:42" ht="15" thickBot="1">
      <c r="A141" s="355" t="s">
        <v>447</v>
      </c>
      <c r="B141" s="356">
        <f t="shared" ref="B141:AM141" si="19">AVERAGE(B131:B140)</f>
        <v>4.3836242299794659</v>
      </c>
      <c r="C141" s="356">
        <f t="shared" si="19"/>
        <v>2.4093826646468668</v>
      </c>
      <c r="D141" s="356">
        <f t="shared" si="19"/>
        <v>4.2487889273356405</v>
      </c>
      <c r="E141" s="356">
        <f t="shared" si="19"/>
        <v>5.8317935937013221</v>
      </c>
      <c r="F141" s="356">
        <f t="shared" si="19"/>
        <v>6.6593772962824742</v>
      </c>
      <c r="G141" s="357">
        <f t="shared" si="19"/>
        <v>1.0626125196513865</v>
      </c>
      <c r="H141" s="358">
        <f t="shared" si="19"/>
        <v>1.4474942757990932</v>
      </c>
      <c r="I141" s="357">
        <f t="shared" si="19"/>
        <v>1.1608486854609694</v>
      </c>
      <c r="J141" s="356">
        <f t="shared" si="19"/>
        <v>2.0327377521613834</v>
      </c>
      <c r="K141" s="356">
        <f t="shared" si="19"/>
        <v>2.2023434254648846</v>
      </c>
      <c r="L141" s="356">
        <f t="shared" si="19"/>
        <v>3.4221395881006864</v>
      </c>
      <c r="M141" s="356">
        <f t="shared" si="19"/>
        <v>2.2617194570135744</v>
      </c>
      <c r="N141" s="356">
        <f t="shared" si="19"/>
        <v>5.7406002365098479</v>
      </c>
      <c r="O141" s="357">
        <f t="shared" si="19"/>
        <v>1.8365431545785786</v>
      </c>
      <c r="P141" s="356">
        <f t="shared" si="19"/>
        <v>1.9903761704806893</v>
      </c>
      <c r="Q141" s="356">
        <f t="shared" si="19"/>
        <v>3.7639987789827201</v>
      </c>
      <c r="R141" s="356">
        <f t="shared" si="19"/>
        <v>3.5562171038104458</v>
      </c>
      <c r="S141" s="356">
        <f t="shared" si="19"/>
        <v>1.9580028235445528</v>
      </c>
      <c r="T141" s="356">
        <f t="shared" si="19"/>
        <v>3.1709234720952417</v>
      </c>
      <c r="U141" s="356">
        <f t="shared" si="19"/>
        <v>1.1531801145238005</v>
      </c>
      <c r="V141" s="358">
        <f t="shared" si="19"/>
        <v>1</v>
      </c>
      <c r="W141" s="356">
        <f t="shared" si="19"/>
        <v>1.1409102133000499</v>
      </c>
      <c r="X141" s="356">
        <f t="shared" si="19"/>
        <v>1.7545297122002395</v>
      </c>
      <c r="Y141" s="356">
        <f t="shared" si="19"/>
        <v>1.8461440367097768</v>
      </c>
      <c r="Z141" s="356">
        <f t="shared" si="19"/>
        <v>4.5477697534030108</v>
      </c>
      <c r="AA141" s="358">
        <f t="shared" si="19"/>
        <v>6.3949875322094822</v>
      </c>
      <c r="AB141" s="356">
        <f t="shared" si="19"/>
        <v>5.8411128287759553</v>
      </c>
      <c r="AC141" s="358">
        <f t="shared" si="19"/>
        <v>6.796199993212559</v>
      </c>
      <c r="AD141" s="356">
        <f t="shared" si="19"/>
        <v>3.6329638487719622</v>
      </c>
      <c r="AE141" s="356">
        <f t="shared" si="19"/>
        <v>1.7734894665482492</v>
      </c>
      <c r="AF141" s="356">
        <f t="shared" si="19"/>
        <v>6.2767298163533818</v>
      </c>
      <c r="AG141" s="356">
        <f t="shared" si="19"/>
        <v>5.1568979605131844</v>
      </c>
      <c r="AH141" s="356">
        <f t="shared" si="19"/>
        <v>6.3482192866228209</v>
      </c>
      <c r="AI141" s="356">
        <f t="shared" si="19"/>
        <v>5.7961408270186094</v>
      </c>
      <c r="AJ141" s="358">
        <f t="shared" si="19"/>
        <v>6.001846850987671</v>
      </c>
      <c r="AK141" s="356">
        <f t="shared" si="19"/>
        <v>2.1929073769822454</v>
      </c>
      <c r="AL141" s="356">
        <f t="shared" si="19"/>
        <v>2.1460348471180546</v>
      </c>
      <c r="AM141" s="361">
        <f t="shared" si="19"/>
        <v>3.4848537465094829</v>
      </c>
      <c r="AN141" s="62"/>
      <c r="AO141" s="1" t="s">
        <v>445</v>
      </c>
      <c r="AP141" s="1">
        <f>MIN(B141:AL141)</f>
        <v>1</v>
      </c>
    </row>
    <row r="142" spans="1:42" ht="14" customHeight="1">
      <c r="A142" s="348"/>
      <c r="B142" s="337"/>
      <c r="C142" s="337"/>
      <c r="D142" s="337"/>
      <c r="E142" s="337"/>
      <c r="F142" s="337"/>
      <c r="G142" s="337"/>
      <c r="H142" s="337"/>
      <c r="I142" s="337"/>
      <c r="J142" s="337"/>
      <c r="K142" s="337"/>
      <c r="L142" s="337"/>
      <c r="M142" s="337"/>
      <c r="N142" s="337"/>
      <c r="O142" s="337"/>
      <c r="P142" s="337"/>
      <c r="Q142" s="337"/>
      <c r="R142" s="337"/>
      <c r="S142" s="337"/>
      <c r="T142" s="337"/>
      <c r="U142" s="337"/>
      <c r="V142" s="337"/>
      <c r="W142" s="337"/>
      <c r="X142" s="337"/>
      <c r="Y142" s="337"/>
      <c r="Z142" s="337"/>
      <c r="AA142" s="337"/>
      <c r="AB142" s="337"/>
      <c r="AC142" s="337"/>
      <c r="AD142" s="337"/>
      <c r="AE142" s="337"/>
      <c r="AF142" s="337"/>
      <c r="AG142" s="337"/>
      <c r="AH142" s="337"/>
      <c r="AI142" s="337"/>
      <c r="AJ142" s="337"/>
      <c r="AK142" s="337"/>
      <c r="AL142" s="337"/>
      <c r="AM142" s="351"/>
      <c r="AN142" s="62"/>
    </row>
    <row r="143" spans="1:42" ht="14" customHeight="1">
      <c r="A143" s="350" t="s">
        <v>106</v>
      </c>
      <c r="B143" s="337">
        <v>5.3352156057494868</v>
      </c>
      <c r="C143" s="337">
        <v>2.231142419943501</v>
      </c>
      <c r="D143" s="337">
        <v>5.1608996539792376</v>
      </c>
      <c r="E143" s="337">
        <v>5.7173128664079975</v>
      </c>
      <c r="F143" s="337">
        <v>6.5886369844304831</v>
      </c>
      <c r="G143" s="338">
        <v>1.0199127146164999</v>
      </c>
      <c r="H143" s="337">
        <v>1.0529177714066844</v>
      </c>
      <c r="I143" s="337">
        <v>1.0276594151475333</v>
      </c>
      <c r="J143" s="337">
        <v>1.2011527377521614</v>
      </c>
      <c r="K143" s="337">
        <v>1.1145079182480697</v>
      </c>
      <c r="L143" s="337">
        <v>1.4556636155606408</v>
      </c>
      <c r="M143" s="337">
        <v>1.5647058823529409</v>
      </c>
      <c r="N143" s="337">
        <v>5.7029551974678192</v>
      </c>
      <c r="O143" s="337">
        <v>2.4081141459501731</v>
      </c>
      <c r="P143" s="337">
        <v>1.1567118650003345</v>
      </c>
      <c r="Q143" s="337">
        <v>3.7403837776419282</v>
      </c>
      <c r="R143" s="337">
        <v>4.0163946680784059</v>
      </c>
      <c r="S143" s="337">
        <v>1.8905513059197927</v>
      </c>
      <c r="T143" s="337">
        <v>1.9290034895702097</v>
      </c>
      <c r="U143" s="337">
        <v>1.0637072526672029</v>
      </c>
      <c r="V143" s="337">
        <v>1</v>
      </c>
      <c r="W143" s="337">
        <v>1.1982616358409874</v>
      </c>
      <c r="X143" s="337">
        <v>1.1368171020266002</v>
      </c>
      <c r="Y143" s="337">
        <v>1.6376582459908904</v>
      </c>
      <c r="Z143" s="337">
        <v>4.062527114398117</v>
      </c>
      <c r="AA143" s="337">
        <v>5.5946921219383929</v>
      </c>
      <c r="AB143" s="337">
        <v>5.0849446470662283</v>
      </c>
      <c r="AC143" s="337">
        <v>6.6761927407640593</v>
      </c>
      <c r="AD143" s="337">
        <v>3.9613650998068257</v>
      </c>
      <c r="AE143" s="337">
        <v>1.2148945293984195</v>
      </c>
      <c r="AF143" s="337">
        <v>6.7777324049634906</v>
      </c>
      <c r="AG143" s="337">
        <v>5.5529285284241716</v>
      </c>
      <c r="AH143" s="337">
        <v>5.2120223891607367</v>
      </c>
      <c r="AI143" s="337">
        <v>6.4515778483874051</v>
      </c>
      <c r="AJ143" s="337">
        <v>6.472434881087203</v>
      </c>
      <c r="AK143" s="337">
        <v>2.5985737026407953</v>
      </c>
      <c r="AL143" s="337">
        <v>1.6098169792924095</v>
      </c>
      <c r="AM143" s="351">
        <v>3.2870267367318329</v>
      </c>
      <c r="AN143" s="62" t="s">
        <v>475</v>
      </c>
    </row>
    <row r="144" spans="1:42" ht="13.5" customHeight="1">
      <c r="A144" s="350" t="s">
        <v>92</v>
      </c>
      <c r="B144" s="337">
        <v>4.0354209445585214</v>
      </c>
      <c r="C144" s="337">
        <v>3.3682897591691119</v>
      </c>
      <c r="D144" s="337">
        <v>6.1557093425605531</v>
      </c>
      <c r="E144" s="337">
        <v>6.4430768359341801</v>
      </c>
      <c r="F144" s="337">
        <v>5.0434115207497374</v>
      </c>
      <c r="G144" s="338">
        <v>1.0199127146164999</v>
      </c>
      <c r="H144" s="337">
        <v>1.4364651165564244</v>
      </c>
      <c r="I144" s="337">
        <v>1.0991779842985157</v>
      </c>
      <c r="J144" s="337">
        <v>1.9527377521613833</v>
      </c>
      <c r="K144" s="337">
        <v>1.5352708301497633</v>
      </c>
      <c r="L144" s="337">
        <v>4.224256292906178</v>
      </c>
      <c r="M144" s="337">
        <v>3.3457013574660635</v>
      </c>
      <c r="N144" s="337">
        <v>5.5128186511152943</v>
      </c>
      <c r="O144" s="337">
        <v>3.2506057981573786</v>
      </c>
      <c r="P144" s="337">
        <v>1.1536125286122008</v>
      </c>
      <c r="Q144" s="337">
        <v>3.2045357876772069</v>
      </c>
      <c r="R144" s="337">
        <v>3.4102184666280904</v>
      </c>
      <c r="S144" s="337">
        <v>1.931796205231155</v>
      </c>
      <c r="T144" s="337">
        <v>2.2699160472423787</v>
      </c>
      <c r="U144" s="337">
        <v>6.628813895230131</v>
      </c>
      <c r="V144" s="337">
        <v>7</v>
      </c>
      <c r="W144" s="337">
        <v>4.6235392632407013</v>
      </c>
      <c r="X144" s="337">
        <v>1.0212427591122704</v>
      </c>
      <c r="Y144" s="337">
        <v>1.8880725001472967</v>
      </c>
      <c r="Z144" s="337">
        <v>6.1586339096469889</v>
      </c>
      <c r="AA144" s="337">
        <v>1.9517788122549673</v>
      </c>
      <c r="AB144" s="337">
        <v>6.2361948594431</v>
      </c>
      <c r="AC144" s="337">
        <v>6.7094129617281322</v>
      </c>
      <c r="AD144" s="337">
        <v>4.4430034610431424</v>
      </c>
      <c r="AE144" s="337">
        <v>1.108797672672877</v>
      </c>
      <c r="AF144" s="337">
        <v>4.0493607786968377</v>
      </c>
      <c r="AG144" s="337">
        <v>4.3445413907707255</v>
      </c>
      <c r="AH144" s="337">
        <v>6.2772383759296426</v>
      </c>
      <c r="AI144" s="337">
        <v>6.0023647662257407</v>
      </c>
      <c r="AJ144" s="337">
        <v>5.7542826760078816</v>
      </c>
      <c r="AK144" s="337">
        <v>1.7290508969127854</v>
      </c>
      <c r="AL144" s="337">
        <v>1.3388084176989663</v>
      </c>
      <c r="AM144" s="351">
        <v>3.7204884143933197</v>
      </c>
      <c r="AN144" s="62" t="s">
        <v>475</v>
      </c>
    </row>
    <row r="145" spans="1:40" ht="13.5" customHeight="1">
      <c r="A145" s="350" t="s">
        <v>123</v>
      </c>
      <c r="B145" s="337">
        <v>4.6976386036960989</v>
      </c>
      <c r="C145" s="337">
        <v>3.0028736347653444</v>
      </c>
      <c r="D145" s="337">
        <v>6.5899653979238746</v>
      </c>
      <c r="E145" s="337">
        <v>6.3477470333342776</v>
      </c>
      <c r="F145" s="337">
        <v>6.2522707949417349</v>
      </c>
      <c r="G145" s="338">
        <v>1.0199127146164999</v>
      </c>
      <c r="H145" s="337">
        <v>1.0665407147545451</v>
      </c>
      <c r="I145" s="337">
        <v>1.0324294702828622</v>
      </c>
      <c r="J145" s="337">
        <v>1.2783861671469741</v>
      </c>
      <c r="K145" s="337">
        <v>1.0226294584008147</v>
      </c>
      <c r="L145" s="337">
        <v>1.1598970251716247</v>
      </c>
      <c r="M145" s="337">
        <v>1.3529411764705883</v>
      </c>
      <c r="N145" s="337">
        <v>5.9573772648746948</v>
      </c>
      <c r="O145" s="337">
        <v>5.3616397875796462</v>
      </c>
      <c r="P145" s="337">
        <v>4.5833524165605901</v>
      </c>
      <c r="Q145" s="337">
        <v>2.0078702853410215</v>
      </c>
      <c r="R145" s="337">
        <v>2.7632416493569392</v>
      </c>
      <c r="S145" s="337">
        <v>1.8834504973745871</v>
      </c>
      <c r="T145" s="337">
        <v>2.2196653419974846</v>
      </c>
      <c r="U145" s="337">
        <v>1.0342466926723199</v>
      </c>
      <c r="V145" s="337">
        <v>1</v>
      </c>
      <c r="W145" s="337">
        <v>3.019597649664588</v>
      </c>
      <c r="X145" s="337">
        <v>1.2913089174131582</v>
      </c>
      <c r="Y145" s="337">
        <v>1.6570833943432097</v>
      </c>
      <c r="Z145" s="337">
        <v>5.3229164699233342</v>
      </c>
      <c r="AA145" s="337">
        <v>5.6949304568119015</v>
      </c>
      <c r="AB145" s="337">
        <v>6.277851988183631</v>
      </c>
      <c r="AC145" s="337">
        <v>6.59722919516628</v>
      </c>
      <c r="AD145" s="337">
        <v>5.8100450740502252</v>
      </c>
      <c r="AE145" s="337">
        <v>1.0209796169545873</v>
      </c>
      <c r="AF145" s="337">
        <v>6.9679158537936257</v>
      </c>
      <c r="AG145" s="337">
        <v>5.8352301876234112</v>
      </c>
      <c r="AH145" s="337">
        <v>6.8557373289993198</v>
      </c>
      <c r="AI145" s="337">
        <v>6.2091583327133275</v>
      </c>
      <c r="AJ145" s="337">
        <v>6.7815009380863041</v>
      </c>
      <c r="AK145" s="337">
        <v>2.2458988606942096</v>
      </c>
      <c r="AL145" s="337">
        <v>2.0577123391472441</v>
      </c>
      <c r="AM145" s="351">
        <v>3.656193857590023</v>
      </c>
      <c r="AN145" s="62" t="s">
        <v>475</v>
      </c>
    </row>
    <row r="146" spans="1:40" ht="13.5" customHeight="1">
      <c r="A146" s="350" t="s">
        <v>174</v>
      </c>
      <c r="B146" s="337">
        <v>6.1991786447638608</v>
      </c>
      <c r="C146" s="337">
        <v>2.8435974444225542</v>
      </c>
      <c r="D146" s="337">
        <v>5.9636678200692037</v>
      </c>
      <c r="E146" s="337">
        <v>6.09604916593503</v>
      </c>
      <c r="F146" s="337">
        <v>6.0896322485582717</v>
      </c>
      <c r="G146" s="338">
        <v>1.0199127146164999</v>
      </c>
      <c r="H146" s="337">
        <v>1.2293171603281374</v>
      </c>
      <c r="I146" s="337">
        <v>1.0639772776085112</v>
      </c>
      <c r="J146" s="337">
        <v>1.6092219020172911</v>
      </c>
      <c r="K146" s="337">
        <v>1.1399974778544641</v>
      </c>
      <c r="L146" s="337">
        <v>2.8501144164759724</v>
      </c>
      <c r="M146" s="337">
        <v>2.6561085972850682</v>
      </c>
      <c r="N146" s="337">
        <v>5.6214130778767259</v>
      </c>
      <c r="O146" s="337">
        <v>2.2867685376159486</v>
      </c>
      <c r="P146" s="337">
        <v>1.9968028441744323</v>
      </c>
      <c r="Q146" s="337">
        <v>2.2246784291051043</v>
      </c>
      <c r="R146" s="337">
        <v>3.5146483501140895</v>
      </c>
      <c r="S146" s="337">
        <v>1.8752923217227448</v>
      </c>
      <c r="T146" s="337">
        <v>1.7911071993095335</v>
      </c>
      <c r="U146" s="337">
        <v>2.1423116878310964</v>
      </c>
      <c r="V146" s="337">
        <v>1</v>
      </c>
      <c r="W146" s="337">
        <v>1.4928824101255529</v>
      </c>
      <c r="X146" s="337">
        <v>1.0813525140154383</v>
      </c>
      <c r="Y146" s="337">
        <v>1.6931706353703047</v>
      </c>
      <c r="Z146" s="337">
        <v>4.9875074369169203</v>
      </c>
      <c r="AA146" s="337">
        <v>3.6836358320971203</v>
      </c>
      <c r="AB146" s="337">
        <v>5.3033415819019618</v>
      </c>
      <c r="AC146" s="337">
        <v>6.7053550046369281</v>
      </c>
      <c r="AD146" s="337">
        <v>4.8446710840620648</v>
      </c>
      <c r="AE146" s="337">
        <v>1.486668831306591</v>
      </c>
      <c r="AF146" s="337">
        <v>6.7925398147101141</v>
      </c>
      <c r="AG146" s="337">
        <v>4.0772865368446576</v>
      </c>
      <c r="AH146" s="337">
        <v>6.1483288609924767</v>
      </c>
      <c r="AI146" s="337">
        <v>5.9335897634070864</v>
      </c>
      <c r="AJ146" s="337">
        <v>6.2588602834827878</v>
      </c>
      <c r="AK146" s="337">
        <v>2.8660111065393341</v>
      </c>
      <c r="AL146" s="337">
        <v>1.4607638636171021</v>
      </c>
      <c r="AM146" s="351">
        <v>3.4062098075057023</v>
      </c>
      <c r="AN146" s="62" t="s">
        <v>475</v>
      </c>
    </row>
    <row r="147" spans="1:40" ht="13.5" customHeight="1">
      <c r="A147" s="350" t="s">
        <v>218</v>
      </c>
      <c r="B147" s="337">
        <v>6.1853182751540041</v>
      </c>
      <c r="C147" s="337">
        <v>2.0129196524990185</v>
      </c>
      <c r="D147" s="337">
        <v>5.1764705882352935</v>
      </c>
      <c r="E147" s="337">
        <v>1.2598204423801298</v>
      </c>
      <c r="F147" s="337">
        <v>1.8683381358899092</v>
      </c>
      <c r="G147" s="338">
        <v>1.0199127146164999</v>
      </c>
      <c r="H147" s="337">
        <v>1.0250330854235019</v>
      </c>
      <c r="I147" s="337">
        <v>1.0398222448257475</v>
      </c>
      <c r="J147" s="337">
        <v>1.1608069164265129</v>
      </c>
      <c r="K147" s="337">
        <v>1.0314715990288981</v>
      </c>
      <c r="L147" s="337">
        <v>1.0983981693363845</v>
      </c>
      <c r="M147" s="337">
        <v>1.6642533936651582</v>
      </c>
      <c r="N147" s="337">
        <v>6.10932773500513</v>
      </c>
      <c r="O147" s="337">
        <v>3.8620144967649241</v>
      </c>
      <c r="P147" s="337">
        <v>1.2613909047393248</v>
      </c>
      <c r="Q147" s="337">
        <v>1.3426906615034986</v>
      </c>
      <c r="R147" s="337">
        <v>1.4074201808409987</v>
      </c>
      <c r="S147" s="337">
        <v>2.5431554457166801</v>
      </c>
      <c r="T147" s="337">
        <v>2.2953746778895585</v>
      </c>
      <c r="U147" s="337">
        <v>1.034254017310728</v>
      </c>
      <c r="V147" s="337">
        <v>1</v>
      </c>
      <c r="W147" s="337">
        <v>1.1830212370676469</v>
      </c>
      <c r="X147" s="337">
        <v>1.2378068508215803</v>
      </c>
      <c r="Y147" s="337">
        <v>1.6495057024239372</v>
      </c>
      <c r="Z147" s="337">
        <v>3.1293515101422291</v>
      </c>
      <c r="AA147" s="337">
        <v>4.604856030621268</v>
      </c>
      <c r="AB147" s="337">
        <v>5.3028863428776756</v>
      </c>
      <c r="AC147" s="337">
        <v>6.6569963821361018</v>
      </c>
      <c r="AD147" s="337">
        <v>2.0025756600128783</v>
      </c>
      <c r="AE147" s="337">
        <v>1.2159638731729585</v>
      </c>
      <c r="AF147" s="337">
        <v>6.9679158537936257</v>
      </c>
      <c r="AG147" s="337">
        <v>5.1754701196709529</v>
      </c>
      <c r="AH147" s="337">
        <v>5.7702594459915577</v>
      </c>
      <c r="AI147" s="337">
        <v>5.8880731493141738</v>
      </c>
      <c r="AJ147" s="337">
        <v>6.2131081081081074</v>
      </c>
      <c r="AK147" s="337">
        <v>1.71017278323469</v>
      </c>
      <c r="AL147" s="337">
        <v>1.5566022888544226</v>
      </c>
      <c r="AM147" s="351">
        <v>2.8557502344728567</v>
      </c>
      <c r="AN147" s="62" t="s">
        <v>475</v>
      </c>
    </row>
    <row r="148" spans="1:40" ht="13.5" customHeight="1">
      <c r="A148" s="350" t="s">
        <v>191</v>
      </c>
      <c r="B148" s="337">
        <v>5.2181724845995898</v>
      </c>
      <c r="C148" s="337">
        <v>2.4893395195825545</v>
      </c>
      <c r="D148" s="337">
        <v>5.8391003460207616</v>
      </c>
      <c r="E148" s="337">
        <v>6.1792800702370503</v>
      </c>
      <c r="F148" s="337">
        <v>6.6707572394212313</v>
      </c>
      <c r="G148" s="338">
        <v>1.0199127146164999</v>
      </c>
      <c r="H148" s="337">
        <v>1.0956845471419583</v>
      </c>
      <c r="I148" s="337">
        <v>1.082230587117549</v>
      </c>
      <c r="J148" s="337">
        <v>1.2772334293948127</v>
      </c>
      <c r="K148" s="337">
        <v>1.1417817894419939</v>
      </c>
      <c r="L148" s="337">
        <v>2.3830091533180777</v>
      </c>
      <c r="M148" s="337">
        <v>1.7909502262443437</v>
      </c>
      <c r="N148" s="337">
        <v>6.2758842875283936</v>
      </c>
      <c r="O148" s="337">
        <v>3.0955290956266128</v>
      </c>
      <c r="P148" s="337">
        <v>1.7975607876109343</v>
      </c>
      <c r="Q148" s="337">
        <v>3.5441687803107991</v>
      </c>
      <c r="R148" s="337">
        <v>3.4419969209315013</v>
      </c>
      <c r="S148" s="337">
        <v>1.8769475782816627</v>
      </c>
      <c r="T148" s="337">
        <v>2.5909416042893514</v>
      </c>
      <c r="U148" s="337">
        <v>1.1551474466101603</v>
      </c>
      <c r="V148" s="337">
        <v>1</v>
      </c>
      <c r="W148" s="337">
        <v>1.6822239974689464</v>
      </c>
      <c r="X148" s="337">
        <v>1.2166830946366431</v>
      </c>
      <c r="Y148" s="337">
        <v>1.6484911975941223</v>
      </c>
      <c r="Z148" s="337">
        <v>4.4233149705297405</v>
      </c>
      <c r="AA148" s="337">
        <v>5.4026548101874177</v>
      </c>
      <c r="AB148" s="337">
        <v>4.5071081987717339</v>
      </c>
      <c r="AC148" s="337">
        <v>6.675948762630032</v>
      </c>
      <c r="AD148" s="337">
        <v>3.6843528654217645</v>
      </c>
      <c r="AE148" s="337">
        <v>1.7704750632425899</v>
      </c>
      <c r="AF148" s="337">
        <v>5.4426141562375516</v>
      </c>
      <c r="AG148" s="337">
        <v>5.4882145400455338</v>
      </c>
      <c r="AH148" s="337">
        <v>6.5721856709129085</v>
      </c>
      <c r="AI148" s="337">
        <v>6.0149583149868597</v>
      </c>
      <c r="AJ148" s="337">
        <v>6.1907817023740597</v>
      </c>
      <c r="AK148" s="337">
        <v>2.4835763054395019</v>
      </c>
      <c r="AL148" s="337">
        <v>1.5436445194937289</v>
      </c>
      <c r="AM148" s="351">
        <v>3.397644777791863</v>
      </c>
      <c r="AN148" s="62" t="s">
        <v>475</v>
      </c>
    </row>
    <row r="149" spans="1:40" ht="13.5" customHeight="1">
      <c r="A149" s="350" t="s">
        <v>236</v>
      </c>
      <c r="B149" s="337">
        <v>5.5677618069815198</v>
      </c>
      <c r="C149" s="337">
        <v>2.1024054319495646</v>
      </c>
      <c r="D149" s="337">
        <v>4.9584775086505193</v>
      </c>
      <c r="E149" s="337">
        <v>5.6893766461808601</v>
      </c>
      <c r="F149" s="337">
        <v>6.4701747771523976</v>
      </c>
      <c r="G149" s="338">
        <v>1.0199127146164999</v>
      </c>
      <c r="H149" s="337">
        <v>1.1001800905204777</v>
      </c>
      <c r="I149" s="337">
        <v>1.1116777748876479</v>
      </c>
      <c r="J149" s="337">
        <v>1.8282420749279538</v>
      </c>
      <c r="K149" s="337">
        <v>1.0746387808896061</v>
      </c>
      <c r="L149" s="337">
        <v>1.6475972540045767</v>
      </c>
      <c r="M149" s="337">
        <v>5.6244343891402719</v>
      </c>
      <c r="N149" s="337">
        <v>5.540458271679519</v>
      </c>
      <c r="O149" s="337">
        <v>1.4038188693942111</v>
      </c>
      <c r="P149" s="337">
        <v>1.6187792709094539</v>
      </c>
      <c r="Q149" s="337">
        <v>1.4156812344326495</v>
      </c>
      <c r="R149" s="337">
        <v>1.405007698603834</v>
      </c>
      <c r="S149" s="337">
        <v>2.5383159384735743</v>
      </c>
      <c r="T149" s="337">
        <v>1.9823469933901072</v>
      </c>
      <c r="U149" s="337">
        <v>1.071127648996554</v>
      </c>
      <c r="V149" s="337">
        <v>1</v>
      </c>
      <c r="W149" s="337">
        <v>2.083569801131107</v>
      </c>
      <c r="X149" s="337">
        <v>1.2912408165546014</v>
      </c>
      <c r="Y149" s="337">
        <v>1.6363482740060808</v>
      </c>
      <c r="Z149" s="337">
        <v>3.9526850692994686</v>
      </c>
      <c r="AA149" s="337">
        <v>5.1991321469915004</v>
      </c>
      <c r="AB149" s="337">
        <v>4.3263914310436462</v>
      </c>
      <c r="AC149" s="337">
        <v>6.7404825707767255</v>
      </c>
      <c r="AD149" s="337">
        <v>3.6619446233097235</v>
      </c>
      <c r="AE149" s="337">
        <v>1.1359883104454942</v>
      </c>
      <c r="AF149" s="337">
        <v>6.9679158537936257</v>
      </c>
      <c r="AG149" s="337">
        <v>5.5613429359787281</v>
      </c>
      <c r="AH149" s="337">
        <v>5.1664586704011644</v>
      </c>
      <c r="AI149" s="337">
        <v>6.407297023592287</v>
      </c>
      <c r="AJ149" s="337">
        <v>6.2617432646592714</v>
      </c>
      <c r="AK149" s="337">
        <v>3.2439291087004865</v>
      </c>
      <c r="AL149" s="337">
        <v>1.6744460180728449</v>
      </c>
      <c r="AM149" s="351">
        <v>3.2832792187713125</v>
      </c>
      <c r="AN149" s="62" t="s">
        <v>475</v>
      </c>
    </row>
    <row r="150" spans="1:40" ht="13.5" customHeight="1">
      <c r="A150" s="350" t="s">
        <v>146</v>
      </c>
      <c r="B150" s="337">
        <v>5.8465092402464069</v>
      </c>
      <c r="C150" s="337">
        <v>3.1305863894816008</v>
      </c>
      <c r="D150" s="337">
        <v>6.0743944636678204</v>
      </c>
      <c r="E150" s="337">
        <v>6.6059021779149782</v>
      </c>
      <c r="F150" s="337">
        <v>6.7669950871577456</v>
      </c>
      <c r="G150" s="338">
        <v>1.0199127146164999</v>
      </c>
      <c r="H150" s="337">
        <v>1.0836561075943723</v>
      </c>
      <c r="I150" s="337">
        <v>1.0900707309260975</v>
      </c>
      <c r="J150" s="337">
        <v>1.2772334293948127</v>
      </c>
      <c r="K150" s="337">
        <v>1.0323268492384614</v>
      </c>
      <c r="L150" s="337">
        <v>1.6547482837528604</v>
      </c>
      <c r="M150" s="337">
        <v>2.2814479638009053</v>
      </c>
      <c r="N150" s="337">
        <v>5.7261232675717686</v>
      </c>
      <c r="O150" s="337">
        <v>4.6696919330253586</v>
      </c>
      <c r="P150" s="337">
        <v>1.3196963595217714</v>
      </c>
      <c r="Q150" s="337">
        <v>3.1501624542805398</v>
      </c>
      <c r="R150" s="337">
        <v>4.1716616509719735</v>
      </c>
      <c r="S150" s="337">
        <v>2.4231353509162159</v>
      </c>
      <c r="T150" s="337">
        <v>3.0342355923385811</v>
      </c>
      <c r="U150" s="337">
        <v>1.2378046712212138</v>
      </c>
      <c r="V150" s="337">
        <v>1</v>
      </c>
      <c r="W150" s="337">
        <v>3.0000424417138016</v>
      </c>
      <c r="X150" s="337">
        <v>1.0552909826119607</v>
      </c>
      <c r="Y150" s="337">
        <v>1.7476641595086373</v>
      </c>
      <c r="Z150" s="337">
        <v>4.4125948351232109</v>
      </c>
      <c r="AA150" s="337">
        <v>4.8858947248588223</v>
      </c>
      <c r="AB150" s="337">
        <v>5.0292408742567511</v>
      </c>
      <c r="AC150" s="337">
        <v>6.6847045311299302</v>
      </c>
      <c r="AD150" s="337">
        <v>3.9555698647778494</v>
      </c>
      <c r="AE150" s="337">
        <v>1.2957110161432865</v>
      </c>
      <c r="AF150" s="337">
        <v>6.9185332237222106</v>
      </c>
      <c r="AG150" s="337">
        <v>4.0132335519453832</v>
      </c>
      <c r="AH150" s="337">
        <v>6.4477127021974283</v>
      </c>
      <c r="AI150" s="337">
        <v>5.8742439661171399</v>
      </c>
      <c r="AJ150" s="337">
        <v>6.710298507462686</v>
      </c>
      <c r="AK150" s="337">
        <v>1.5617313013652088</v>
      </c>
      <c r="AL150" s="337">
        <v>1.2989569458573236</v>
      </c>
      <c r="AM150" s="351">
        <v>3.4996680634170709</v>
      </c>
      <c r="AN150" s="62" t="s">
        <v>475</v>
      </c>
    </row>
    <row r="151" spans="1:40" ht="28">
      <c r="A151" s="352" t="s">
        <v>483</v>
      </c>
      <c r="B151" s="336">
        <f t="shared" ref="B151:AM151" si="20">AVERAGE(B143:B150)</f>
        <v>5.3856519507186862</v>
      </c>
      <c r="C151" s="332">
        <f t="shared" si="20"/>
        <v>2.6476442814766563</v>
      </c>
      <c r="D151" s="332">
        <f t="shared" si="20"/>
        <v>5.7398356401384083</v>
      </c>
      <c r="E151" s="332">
        <f t="shared" si="20"/>
        <v>5.5423206547905632</v>
      </c>
      <c r="F151" s="332">
        <f t="shared" si="20"/>
        <v>5.7187770985376885</v>
      </c>
      <c r="G151" s="335">
        <f t="shared" si="20"/>
        <v>1.0199127146164999</v>
      </c>
      <c r="H151" s="333">
        <f t="shared" si="20"/>
        <v>1.1362243242157628</v>
      </c>
      <c r="I151" s="333">
        <f t="shared" si="20"/>
        <v>1.0683806856368079</v>
      </c>
      <c r="J151" s="332">
        <f t="shared" si="20"/>
        <v>1.4481268011527375</v>
      </c>
      <c r="K151" s="332">
        <f t="shared" si="20"/>
        <v>1.1365780879065088</v>
      </c>
      <c r="L151" s="332">
        <f t="shared" si="20"/>
        <v>2.0592105263157894</v>
      </c>
      <c r="M151" s="332">
        <f t="shared" si="20"/>
        <v>2.5350678733031673</v>
      </c>
      <c r="N151" s="332">
        <f t="shared" si="20"/>
        <v>5.805794719139918</v>
      </c>
      <c r="O151" s="336">
        <f t="shared" si="20"/>
        <v>3.2922728330142816</v>
      </c>
      <c r="P151" s="332">
        <f t="shared" si="20"/>
        <v>1.8609883721411302</v>
      </c>
      <c r="Q151" s="332">
        <f t="shared" si="20"/>
        <v>2.5787714262865937</v>
      </c>
      <c r="R151" s="332">
        <f t="shared" si="20"/>
        <v>3.0163236981907291</v>
      </c>
      <c r="S151" s="332">
        <f t="shared" si="20"/>
        <v>2.1203305804545516</v>
      </c>
      <c r="T151" s="333">
        <f t="shared" si="20"/>
        <v>2.2640738682534005</v>
      </c>
      <c r="U151" s="332">
        <f t="shared" si="20"/>
        <v>1.9209266640674258</v>
      </c>
      <c r="V151" s="332">
        <f t="shared" si="20"/>
        <v>1.75</v>
      </c>
      <c r="W151" s="336">
        <f t="shared" si="20"/>
        <v>2.2853923045316664</v>
      </c>
      <c r="X151" s="332">
        <f t="shared" si="20"/>
        <v>1.1664678796490315</v>
      </c>
      <c r="Y151" s="333">
        <f t="shared" si="20"/>
        <v>1.6947492636730601</v>
      </c>
      <c r="Z151" s="332">
        <f t="shared" si="20"/>
        <v>4.5561914144975013</v>
      </c>
      <c r="AA151" s="332">
        <f t="shared" si="20"/>
        <v>4.6271968669701735</v>
      </c>
      <c r="AB151" s="332">
        <f t="shared" si="20"/>
        <v>5.2584949904430909</v>
      </c>
      <c r="AC151" s="332">
        <f t="shared" si="20"/>
        <v>6.6807902686210241</v>
      </c>
      <c r="AD151" s="332">
        <f t="shared" si="20"/>
        <v>4.0454409665605588</v>
      </c>
      <c r="AE151" s="332">
        <f t="shared" si="20"/>
        <v>1.2811848641671004</v>
      </c>
      <c r="AF151" s="332">
        <f t="shared" si="20"/>
        <v>6.3605659924638847</v>
      </c>
      <c r="AG151" s="332">
        <f t="shared" si="20"/>
        <v>5.0060309739129458</v>
      </c>
      <c r="AH151" s="332">
        <f t="shared" si="20"/>
        <v>6.0562429305731538</v>
      </c>
      <c r="AI151" s="336">
        <f t="shared" si="20"/>
        <v>6.0976578955930023</v>
      </c>
      <c r="AJ151" s="333">
        <f t="shared" si="20"/>
        <v>6.3303762951585387</v>
      </c>
      <c r="AK151" s="332">
        <f t="shared" si="20"/>
        <v>2.3048680081908768</v>
      </c>
      <c r="AL151" s="332">
        <f t="shared" si="20"/>
        <v>1.5675939215042551</v>
      </c>
      <c r="AM151" s="353">
        <f t="shared" si="20"/>
        <v>3.388282638834248</v>
      </c>
      <c r="AN151" s="62"/>
    </row>
    <row r="152" spans="1:40" ht="13.5" customHeight="1">
      <c r="A152" s="348"/>
      <c r="B152" s="337"/>
      <c r="C152" s="337"/>
      <c r="D152" s="337"/>
      <c r="E152" s="337"/>
      <c r="F152" s="337"/>
      <c r="G152" s="337"/>
      <c r="H152" s="337"/>
      <c r="I152" s="337"/>
      <c r="J152" s="337"/>
      <c r="K152" s="337"/>
      <c r="L152" s="337"/>
      <c r="M152" s="337"/>
      <c r="N152" s="337"/>
      <c r="O152" s="337"/>
      <c r="P152" s="337"/>
      <c r="Q152" s="337"/>
      <c r="R152" s="337"/>
      <c r="S152" s="337"/>
      <c r="T152" s="337"/>
      <c r="U152" s="337"/>
      <c r="V152" s="337"/>
      <c r="W152" s="337"/>
      <c r="X152" s="337"/>
      <c r="Y152" s="337"/>
      <c r="Z152" s="337"/>
      <c r="AA152" s="337"/>
      <c r="AB152" s="337"/>
      <c r="AC152" s="337"/>
      <c r="AD152" s="337"/>
      <c r="AE152" s="337"/>
      <c r="AF152" s="337"/>
      <c r="AG152" s="337"/>
      <c r="AH152" s="337"/>
      <c r="AI152" s="337"/>
      <c r="AJ152" s="337"/>
      <c r="AK152" s="337"/>
      <c r="AL152" s="337"/>
      <c r="AM152" s="351"/>
      <c r="AN152" s="62"/>
    </row>
    <row r="153" spans="1:40" ht="13.5" customHeight="1">
      <c r="A153" s="348" t="s">
        <v>119</v>
      </c>
      <c r="B153" s="337">
        <v>4.0308008213552355</v>
      </c>
      <c r="C153" s="337">
        <v>1.796000218236609</v>
      </c>
      <c r="D153" s="337">
        <v>4.2058823529411766</v>
      </c>
      <c r="E153" s="337">
        <v>6.4366535444221018</v>
      </c>
      <c r="F153" s="337">
        <v>6.892289876928877</v>
      </c>
      <c r="G153" s="338">
        <v>1.0199127146164999</v>
      </c>
      <c r="H153" s="337">
        <v>1.0386539177053942</v>
      </c>
      <c r="I153" s="339">
        <v>1.0386644672363241</v>
      </c>
      <c r="J153" s="337">
        <v>1.1227665706051873</v>
      </c>
      <c r="K153" s="337">
        <v>1.0301591331039921</v>
      </c>
      <c r="L153" s="337">
        <v>1.2036613272311212</v>
      </c>
      <c r="M153" s="337">
        <v>1.318552036199095</v>
      </c>
      <c r="N153" s="337">
        <v>5.7383933082765122</v>
      </c>
      <c r="O153" s="337">
        <v>1.1950482432183955</v>
      </c>
      <c r="P153" s="337">
        <v>1.1821713454947385</v>
      </c>
      <c r="Q153" s="337">
        <v>1.848990690164231</v>
      </c>
      <c r="R153" s="337">
        <v>2.2324843593549941</v>
      </c>
      <c r="S153" s="337">
        <v>1.8755914691483846</v>
      </c>
      <c r="T153" s="337">
        <v>3.0641644967447537</v>
      </c>
      <c r="U153" s="337">
        <v>1.0242661644116504</v>
      </c>
      <c r="V153" s="337">
        <v>1</v>
      </c>
      <c r="W153" s="337">
        <v>1.0221938393041428</v>
      </c>
      <c r="X153" s="337">
        <v>2.4760143336746827</v>
      </c>
      <c r="Y153" s="337">
        <v>1.6302956215814637</v>
      </c>
      <c r="Z153" s="337">
        <v>4.7086433910264223</v>
      </c>
      <c r="AA153" s="337">
        <v>6.2140720681092114</v>
      </c>
      <c r="AB153" s="337">
        <v>5.9026962248415895</v>
      </c>
      <c r="AC153" s="337">
        <v>6.8074288699734646</v>
      </c>
      <c r="AD153" s="337">
        <v>5.3000643915003227</v>
      </c>
      <c r="AE153" s="337">
        <v>1.9542283651215371</v>
      </c>
      <c r="AF153" s="337">
        <v>5.5005269034776498</v>
      </c>
      <c r="AG153" s="337">
        <v>6.4274911173755456</v>
      </c>
      <c r="AH153" s="337">
        <v>6.6709816612117514</v>
      </c>
      <c r="AI153" s="337">
        <v>6.2475218175929035</v>
      </c>
      <c r="AJ153" s="337">
        <v>6.5304032258064515</v>
      </c>
      <c r="AK153" s="337">
        <v>2.2755765901919176</v>
      </c>
      <c r="AL153" s="337">
        <v>1.4828576843288908</v>
      </c>
      <c r="AM153" s="351">
        <v>3.2823271125003566</v>
      </c>
      <c r="AN153" s="62" t="s">
        <v>475</v>
      </c>
    </row>
    <row r="154" spans="1:40" ht="42">
      <c r="A154" s="352" t="s">
        <v>495</v>
      </c>
      <c r="B154" s="332">
        <f>B153</f>
        <v>4.0308008213552355</v>
      </c>
      <c r="C154" s="334">
        <f t="shared" ref="C154:AM154" si="21">C153</f>
        <v>1.796000218236609</v>
      </c>
      <c r="D154" s="332">
        <f t="shared" si="21"/>
        <v>4.2058823529411766</v>
      </c>
      <c r="E154" s="336">
        <f t="shared" si="21"/>
        <v>6.4366535444221018</v>
      </c>
      <c r="F154" s="333">
        <f t="shared" si="21"/>
        <v>6.892289876928877</v>
      </c>
      <c r="G154" s="335">
        <f t="shared" si="21"/>
        <v>1.0199127146164999</v>
      </c>
      <c r="H154" s="333">
        <f t="shared" si="21"/>
        <v>1.0386539177053942</v>
      </c>
      <c r="I154" s="333">
        <f t="shared" si="21"/>
        <v>1.0386644672363241</v>
      </c>
      <c r="J154" s="333">
        <f t="shared" si="21"/>
        <v>1.1227665706051873</v>
      </c>
      <c r="K154" s="333">
        <f t="shared" si="21"/>
        <v>1.0301591331039921</v>
      </c>
      <c r="L154" s="333">
        <f t="shared" si="21"/>
        <v>1.2036613272311212</v>
      </c>
      <c r="M154" s="332">
        <f t="shared" si="21"/>
        <v>1.318552036199095</v>
      </c>
      <c r="N154" s="332">
        <f t="shared" si="21"/>
        <v>5.7383933082765122</v>
      </c>
      <c r="O154" s="335">
        <f t="shared" si="21"/>
        <v>1.1950482432183955</v>
      </c>
      <c r="P154" s="333">
        <f t="shared" si="21"/>
        <v>1.1821713454947385</v>
      </c>
      <c r="Q154" s="333">
        <f t="shared" si="21"/>
        <v>1.848990690164231</v>
      </c>
      <c r="R154" s="333">
        <f t="shared" si="21"/>
        <v>2.2324843593549941</v>
      </c>
      <c r="S154" s="333">
        <f t="shared" si="21"/>
        <v>1.8755914691483846</v>
      </c>
      <c r="T154" s="332">
        <f t="shared" si="21"/>
        <v>3.0641644967447537</v>
      </c>
      <c r="U154" s="333">
        <f t="shared" si="21"/>
        <v>1.0242661644116504</v>
      </c>
      <c r="V154" s="333">
        <f t="shared" si="21"/>
        <v>1</v>
      </c>
      <c r="W154" s="333">
        <f t="shared" si="21"/>
        <v>1.0221938393041428</v>
      </c>
      <c r="X154" s="332">
        <f t="shared" si="21"/>
        <v>2.4760143336746827</v>
      </c>
      <c r="Y154" s="333">
        <f t="shared" si="21"/>
        <v>1.6302956215814637</v>
      </c>
      <c r="Z154" s="332">
        <f t="shared" si="21"/>
        <v>4.7086433910264223</v>
      </c>
      <c r="AA154" s="333">
        <f t="shared" si="21"/>
        <v>6.2140720681092114</v>
      </c>
      <c r="AB154" s="332">
        <f t="shared" si="21"/>
        <v>5.9026962248415895</v>
      </c>
      <c r="AC154" s="333">
        <f t="shared" si="21"/>
        <v>6.8074288699734646</v>
      </c>
      <c r="AD154" s="336">
        <f t="shared" si="21"/>
        <v>5.3000643915003227</v>
      </c>
      <c r="AE154" s="332">
        <f t="shared" si="21"/>
        <v>1.9542283651215371</v>
      </c>
      <c r="AF154" s="332">
        <f t="shared" si="21"/>
        <v>5.5005269034776498</v>
      </c>
      <c r="AG154" s="336">
        <f t="shared" si="21"/>
        <v>6.4274911173755456</v>
      </c>
      <c r="AH154" s="336">
        <f t="shared" si="21"/>
        <v>6.6709816612117514</v>
      </c>
      <c r="AI154" s="336">
        <f t="shared" si="21"/>
        <v>6.2475218175929035</v>
      </c>
      <c r="AJ154" s="333">
        <f t="shared" si="21"/>
        <v>6.5304032258064515</v>
      </c>
      <c r="AK154" s="332">
        <f t="shared" si="21"/>
        <v>2.2755765901919176</v>
      </c>
      <c r="AL154" s="332">
        <f t="shared" si="21"/>
        <v>1.4828576843288908</v>
      </c>
      <c r="AM154" s="353">
        <f t="shared" si="21"/>
        <v>3.2823271125003566</v>
      </c>
      <c r="AN154" s="62"/>
    </row>
    <row r="155" spans="1:40" ht="13.5" customHeight="1">
      <c r="A155" s="348"/>
      <c r="B155" s="337"/>
      <c r="C155" s="337"/>
      <c r="D155" s="337"/>
      <c r="E155" s="337"/>
      <c r="F155" s="337"/>
      <c r="G155" s="337"/>
      <c r="H155" s="337"/>
      <c r="I155" s="337"/>
      <c r="J155" s="337"/>
      <c r="K155" s="337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7"/>
      <c r="AH155" s="337"/>
      <c r="AI155" s="337"/>
      <c r="AJ155" s="337"/>
      <c r="AK155" s="337"/>
      <c r="AL155" s="337"/>
      <c r="AM155" s="351"/>
      <c r="AN155" s="62"/>
    </row>
    <row r="156" spans="1:40" ht="13.5" customHeight="1">
      <c r="A156" s="348" t="s">
        <v>88</v>
      </c>
      <c r="B156" s="337">
        <v>5.901950718685832</v>
      </c>
      <c r="C156" s="337">
        <v>1.8421873524880672</v>
      </c>
      <c r="D156" s="337">
        <v>3.6799307958477505</v>
      </c>
      <c r="E156" s="337">
        <v>5.2930357699170179</v>
      </c>
      <c r="F156" s="337">
        <v>6.5608634599182087</v>
      </c>
      <c r="G156" s="338">
        <v>1.0643366220685211</v>
      </c>
      <c r="H156" s="337">
        <v>1.0317927938554763</v>
      </c>
      <c r="I156" s="339">
        <v>1.0123912278775311</v>
      </c>
      <c r="J156" s="337">
        <v>1.2806916426512969</v>
      </c>
      <c r="K156" s="337">
        <v>1.5223551551383645</v>
      </c>
      <c r="L156" s="337">
        <v>2.98512585812357</v>
      </c>
      <c r="M156" s="337">
        <v>1.8687782805429864</v>
      </c>
      <c r="N156" s="337">
        <v>5.4281740410821939</v>
      </c>
      <c r="O156" s="338">
        <v>1.7821872749389973</v>
      </c>
      <c r="P156" s="337">
        <v>1.3761551388594042</v>
      </c>
      <c r="Q156" s="337">
        <v>2.7929341578489595</v>
      </c>
      <c r="R156" s="337">
        <v>3.2351063469857229</v>
      </c>
      <c r="S156" s="337">
        <v>1.8763874161145715</v>
      </c>
      <c r="T156" s="337">
        <v>2.4823819180003692</v>
      </c>
      <c r="U156" s="337">
        <v>1.0897870797652718</v>
      </c>
      <c r="V156" s="339">
        <v>1</v>
      </c>
      <c r="W156" s="337">
        <v>1.0949714498886132</v>
      </c>
      <c r="X156" s="337">
        <v>1.6193503313218414</v>
      </c>
      <c r="Y156" s="337">
        <v>2.0178131559935841</v>
      </c>
      <c r="Z156" s="337">
        <v>3.6177226031657606</v>
      </c>
      <c r="AA156" s="337">
        <v>6.0281492276535342</v>
      </c>
      <c r="AB156" s="337">
        <v>4.8559040621067684</v>
      </c>
      <c r="AC156" s="337">
        <v>6.7097357885942905</v>
      </c>
      <c r="AD156" s="337">
        <v>3.101036117777908</v>
      </c>
      <c r="AE156" s="337">
        <v>1.620695615119681</v>
      </c>
      <c r="AF156" s="337">
        <v>6.4972179489916826</v>
      </c>
      <c r="AG156" s="337">
        <v>4.2846734858066622</v>
      </c>
      <c r="AH156" s="337">
        <v>4.7869867103907842</v>
      </c>
      <c r="AI156" s="337">
        <v>6.2247841681259128</v>
      </c>
      <c r="AJ156" s="337">
        <v>6.0851265638638345</v>
      </c>
      <c r="AK156" s="337">
        <v>2.146559094801181</v>
      </c>
      <c r="AL156" s="337">
        <v>1.2482192013547189</v>
      </c>
      <c r="AM156" s="351">
        <v>3.1633918533964018</v>
      </c>
      <c r="AN156" s="62" t="s">
        <v>392</v>
      </c>
    </row>
    <row r="157" spans="1:40" ht="13.5" customHeight="1">
      <c r="A157" s="364" t="s">
        <v>125</v>
      </c>
      <c r="B157" s="337">
        <v>5.3028747433264893</v>
      </c>
      <c r="C157" s="337">
        <v>2.8102031258144784</v>
      </c>
      <c r="D157" s="337">
        <v>5.2854671280276806</v>
      </c>
      <c r="E157" s="337">
        <v>5.8093120734090453</v>
      </c>
      <c r="F157" s="337">
        <v>6.7791921702297921</v>
      </c>
      <c r="G157" s="338">
        <v>1.0199127146164999</v>
      </c>
      <c r="H157" s="337">
        <v>1.0868130385527608</v>
      </c>
      <c r="I157" s="339">
        <v>1.0128274119839158</v>
      </c>
      <c r="J157" s="337">
        <v>1.1636887608069164</v>
      </c>
      <c r="K157" s="337">
        <v>1.0314427309059533</v>
      </c>
      <c r="L157" s="337">
        <v>1.1467391304347827</v>
      </c>
      <c r="M157" s="337">
        <v>1.5248868778280542</v>
      </c>
      <c r="N157" s="337">
        <v>5.9188492580832479</v>
      </c>
      <c r="O157" s="338">
        <v>1.585916235161932</v>
      </c>
      <c r="P157" s="337">
        <v>1.7624775085515734</v>
      </c>
      <c r="Q157" s="337">
        <v>2.8902759626868351</v>
      </c>
      <c r="R157" s="337">
        <v>2.9871303929477655</v>
      </c>
      <c r="S157" s="337">
        <v>1.8722994821606527</v>
      </c>
      <c r="T157" s="337">
        <v>2.5506248485509024</v>
      </c>
      <c r="U157" s="337">
        <v>1.0746200243829158</v>
      </c>
      <c r="V157" s="339">
        <v>1</v>
      </c>
      <c r="W157" s="337">
        <v>1.1440872945305911</v>
      </c>
      <c r="X157" s="337">
        <v>1.3741634552072495</v>
      </c>
      <c r="Y157" s="337">
        <v>1.6722356626592825</v>
      </c>
      <c r="Z157" s="337">
        <v>4.2639812590873749</v>
      </c>
      <c r="AA157" s="337">
        <v>5.6643028529587189</v>
      </c>
      <c r="AB157" s="337">
        <v>4.0973575000205713</v>
      </c>
      <c r="AC157" s="337">
        <v>6.7600026421367296</v>
      </c>
      <c r="AD157" s="337">
        <v>2.6991629104958146</v>
      </c>
      <c r="AE157" s="337">
        <v>1.1581743448781998</v>
      </c>
      <c r="AF157" s="337">
        <v>6.7022475520855407</v>
      </c>
      <c r="AG157" s="337">
        <v>6.2872744765216639</v>
      </c>
      <c r="AH157" s="337">
        <v>6.7347009045850363</v>
      </c>
      <c r="AI157" s="337">
        <v>5.750915840817985</v>
      </c>
      <c r="AJ157" s="337">
        <v>6.3805319148936164</v>
      </c>
      <c r="AK157" s="337">
        <v>1.7366776350482738</v>
      </c>
      <c r="AL157" s="337">
        <v>1.225157676738428</v>
      </c>
      <c r="AM157" s="351">
        <v>3.2234196632737095</v>
      </c>
      <c r="AN157" s="62" t="s">
        <v>476</v>
      </c>
    </row>
    <row r="158" spans="1:40" ht="13.5" customHeight="1">
      <c r="A158" s="365" t="s">
        <v>238</v>
      </c>
      <c r="B158" s="337">
        <v>5.9650924024640659</v>
      </c>
      <c r="C158" s="337">
        <v>1.6813144296290239</v>
      </c>
      <c r="D158" s="337">
        <v>4.0432525951557086</v>
      </c>
      <c r="E158" s="337">
        <v>6.315120790733241</v>
      </c>
      <c r="F158" s="337">
        <v>6.7685370348284746</v>
      </c>
      <c r="G158" s="338">
        <v>1.1574451458820376</v>
      </c>
      <c r="H158" s="337">
        <v>1.0314410406711094</v>
      </c>
      <c r="I158" s="339">
        <v>1.0394150777701872</v>
      </c>
      <c r="J158" s="337">
        <v>1.1325648414985592</v>
      </c>
      <c r="K158" s="337">
        <v>1.0138946806201345</v>
      </c>
      <c r="L158" s="337">
        <v>1.0998283752860412</v>
      </c>
      <c r="M158" s="337">
        <v>1.523076923076923</v>
      </c>
      <c r="N158" s="337">
        <v>5.7580751370158749</v>
      </c>
      <c r="O158" s="338">
        <v>1.5513943802720203</v>
      </c>
      <c r="P158" s="337">
        <v>1.4090983460666595</v>
      </c>
      <c r="Q158" s="337">
        <v>2.3582376000029899</v>
      </c>
      <c r="R158" s="337">
        <v>2.1350596953680192</v>
      </c>
      <c r="S158" s="337">
        <v>1.8740861428557865</v>
      </c>
      <c r="T158" s="337">
        <v>1</v>
      </c>
      <c r="U158" s="337">
        <v>1.0979001258055128</v>
      </c>
      <c r="V158" s="339">
        <v>1</v>
      </c>
      <c r="W158" s="337">
        <v>1.1961498941569815</v>
      </c>
      <c r="X158" s="337">
        <v>1.2731063128675579</v>
      </c>
      <c r="Y158" s="337">
        <v>1.6360519523490145</v>
      </c>
      <c r="Z158" s="337">
        <v>3.2363290905626698</v>
      </c>
      <c r="AA158" s="337">
        <v>5.9184896090249106</v>
      </c>
      <c r="AB158" s="337">
        <v>5.544512986211493</v>
      </c>
      <c r="AC158" s="337">
        <v>6.7260669810263298</v>
      </c>
      <c r="AD158" s="337">
        <v>2.286542176432711</v>
      </c>
      <c r="AE158" s="337">
        <v>1.6501010796778286</v>
      </c>
      <c r="AF158" s="337">
        <v>6.6456481606268287</v>
      </c>
      <c r="AG158" s="337">
        <v>6.0638934306157495</v>
      </c>
      <c r="AH158" s="337">
        <v>6.6363745890538972</v>
      </c>
      <c r="AI158" s="337">
        <v>5.1328472737245825</v>
      </c>
      <c r="AJ158" s="337">
        <v>5.7068451992161986</v>
      </c>
      <c r="AK158" s="337">
        <v>1.9200033816410031</v>
      </c>
      <c r="AL158" s="337">
        <v>1.4074597350328863</v>
      </c>
      <c r="AM158" s="351">
        <v>3.0793312599249463</v>
      </c>
      <c r="AN158" s="62" t="s">
        <v>392</v>
      </c>
    </row>
    <row r="159" spans="1:40" ht="28">
      <c r="A159" s="352" t="s">
        <v>484</v>
      </c>
      <c r="B159" s="336">
        <f>AVERAGE(B156:B158)</f>
        <v>5.723305954825463</v>
      </c>
      <c r="C159" s="332">
        <f t="shared" ref="C159:AM159" si="22">AVERAGE(C156:C158)</f>
        <v>2.111234969310523</v>
      </c>
      <c r="D159" s="332">
        <f t="shared" si="22"/>
        <v>4.3362168396770464</v>
      </c>
      <c r="E159" s="332">
        <f t="shared" si="22"/>
        <v>5.805822878019768</v>
      </c>
      <c r="F159" s="332">
        <f t="shared" si="22"/>
        <v>6.7028642216588254</v>
      </c>
      <c r="G159" s="335">
        <f t="shared" si="22"/>
        <v>1.0805648275223529</v>
      </c>
      <c r="H159" s="333">
        <f t="shared" si="22"/>
        <v>1.050015624359782</v>
      </c>
      <c r="I159" s="333">
        <f t="shared" si="22"/>
        <v>1.0215445725438781</v>
      </c>
      <c r="J159" s="332">
        <f t="shared" si="22"/>
        <v>1.1923150816522574</v>
      </c>
      <c r="K159" s="332">
        <f t="shared" si="22"/>
        <v>1.1892308555548174</v>
      </c>
      <c r="L159" s="332">
        <f t="shared" si="22"/>
        <v>1.7438977879481312</v>
      </c>
      <c r="M159" s="332">
        <f t="shared" si="22"/>
        <v>1.6389140271493214</v>
      </c>
      <c r="N159" s="332">
        <f t="shared" si="22"/>
        <v>5.7016994787271065</v>
      </c>
      <c r="O159" s="335">
        <f t="shared" si="22"/>
        <v>1.6398326301243165</v>
      </c>
      <c r="P159" s="332">
        <f t="shared" si="22"/>
        <v>1.5159103311592126</v>
      </c>
      <c r="Q159" s="332">
        <f t="shared" si="22"/>
        <v>2.6804825735129278</v>
      </c>
      <c r="R159" s="332">
        <f t="shared" si="22"/>
        <v>2.7857654784338357</v>
      </c>
      <c r="S159" s="333">
        <f t="shared" si="22"/>
        <v>1.8742576803770035</v>
      </c>
      <c r="T159" s="333">
        <f t="shared" si="22"/>
        <v>2.0110022555170906</v>
      </c>
      <c r="U159" s="332">
        <f t="shared" si="22"/>
        <v>1.0874357433179</v>
      </c>
      <c r="V159" s="333">
        <f t="shared" si="22"/>
        <v>1</v>
      </c>
      <c r="W159" s="332">
        <f t="shared" si="22"/>
        <v>1.1450695461920619</v>
      </c>
      <c r="X159" s="332">
        <f t="shared" si="22"/>
        <v>1.4222066997988829</v>
      </c>
      <c r="Y159" s="332">
        <f t="shared" si="22"/>
        <v>1.7753669236672938</v>
      </c>
      <c r="Z159" s="332">
        <f t="shared" si="22"/>
        <v>3.7060109842719355</v>
      </c>
      <c r="AA159" s="332">
        <f t="shared" si="22"/>
        <v>5.8703138965457207</v>
      </c>
      <c r="AB159" s="336">
        <f t="shared" si="22"/>
        <v>4.8325915161129442</v>
      </c>
      <c r="AC159" s="332">
        <f t="shared" si="22"/>
        <v>6.7319351372524494</v>
      </c>
      <c r="AD159" s="332">
        <f t="shared" si="22"/>
        <v>2.6955804015688112</v>
      </c>
      <c r="AE159" s="332">
        <f t="shared" si="22"/>
        <v>1.4763236798919028</v>
      </c>
      <c r="AF159" s="332">
        <f t="shared" si="22"/>
        <v>6.6150378872346849</v>
      </c>
      <c r="AG159" s="332">
        <f t="shared" si="22"/>
        <v>5.5452804643146925</v>
      </c>
      <c r="AH159" s="332">
        <f t="shared" si="22"/>
        <v>6.0526874013432392</v>
      </c>
      <c r="AI159" s="332">
        <f t="shared" si="22"/>
        <v>5.7028490942228274</v>
      </c>
      <c r="AJ159" s="333">
        <f t="shared" si="22"/>
        <v>6.0575012259912171</v>
      </c>
      <c r="AK159" s="332">
        <f t="shared" si="22"/>
        <v>1.9344133704968194</v>
      </c>
      <c r="AL159" s="332">
        <f t="shared" si="22"/>
        <v>1.2936122043753444</v>
      </c>
      <c r="AM159" s="353">
        <f t="shared" si="22"/>
        <v>3.1553809255316856</v>
      </c>
      <c r="AN159" s="62"/>
    </row>
    <row r="160" spans="1:40" ht="13.5" customHeight="1">
      <c r="A160" s="348"/>
      <c r="B160" s="362"/>
      <c r="C160" s="362"/>
      <c r="D160" s="362"/>
      <c r="E160" s="362"/>
      <c r="F160" s="362"/>
      <c r="G160" s="362"/>
      <c r="H160" s="362"/>
      <c r="I160" s="362"/>
      <c r="J160" s="362"/>
      <c r="K160" s="362"/>
      <c r="L160" s="362"/>
      <c r="M160" s="362"/>
      <c r="N160" s="362"/>
      <c r="O160" s="362"/>
      <c r="P160" s="362"/>
      <c r="Q160" s="362"/>
      <c r="R160" s="337"/>
      <c r="S160" s="337"/>
      <c r="T160" s="337"/>
      <c r="U160" s="337"/>
      <c r="V160" s="337"/>
      <c r="W160" s="337"/>
      <c r="X160" s="337"/>
      <c r="Y160" s="337"/>
      <c r="Z160" s="337"/>
      <c r="AA160" s="337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  <c r="AL160" s="337"/>
      <c r="AM160" s="351"/>
      <c r="AN160" s="62"/>
    </row>
    <row r="161" spans="1:42" ht="13.5" customHeight="1">
      <c r="A161" s="350" t="s">
        <v>107</v>
      </c>
      <c r="B161" s="337">
        <v>3.5564681724845988</v>
      </c>
      <c r="C161" s="337">
        <v>5.2406441990441088</v>
      </c>
      <c r="D161" s="337">
        <v>6.5069204152249132</v>
      </c>
      <c r="E161" s="337">
        <v>6.6629641167974167</v>
      </c>
      <c r="F161" s="337">
        <v>6.3009252455459333</v>
      </c>
      <c r="G161" s="337">
        <v>1.0199127146164999</v>
      </c>
      <c r="H161" s="337">
        <v>1.1987136835892356</v>
      </c>
      <c r="I161" s="339">
        <v>1.1148895287713307</v>
      </c>
      <c r="J161" s="337">
        <v>1.7510086455331413</v>
      </c>
      <c r="K161" s="337">
        <v>1.273939447493718</v>
      </c>
      <c r="L161" s="337">
        <v>2.3240846681922198</v>
      </c>
      <c r="M161" s="337">
        <v>3.3076923076923079</v>
      </c>
      <c r="N161" s="337">
        <v>5.5321910781896495</v>
      </c>
      <c r="O161" s="338">
        <v>1.9771059547736054</v>
      </c>
      <c r="P161" s="337">
        <v>1.1513652563589225</v>
      </c>
      <c r="Q161" s="337">
        <v>4.1511765194813588</v>
      </c>
      <c r="R161" s="337">
        <v>3.9685957508311356</v>
      </c>
      <c r="S161" s="337">
        <v>1.88059630708197</v>
      </c>
      <c r="T161" s="337">
        <v>2.8680291647357015</v>
      </c>
      <c r="U161" s="337">
        <v>2.4832106254369717</v>
      </c>
      <c r="V161" s="337">
        <v>7</v>
      </c>
      <c r="W161" s="337">
        <v>2.8521499336089908</v>
      </c>
      <c r="X161" s="337">
        <v>1.0387930893205446</v>
      </c>
      <c r="Y161" s="337">
        <v>1.7813087761786162</v>
      </c>
      <c r="Z161" s="337">
        <v>6.7368090066385298</v>
      </c>
      <c r="AA161" s="337">
        <v>3.5154001180850907</v>
      </c>
      <c r="AB161" s="337">
        <v>5.8171551537580495</v>
      </c>
      <c r="AC161" s="337">
        <v>6.8025209090691749</v>
      </c>
      <c r="AD161" s="337">
        <v>4.7499869476688534</v>
      </c>
      <c r="AE161" s="337">
        <v>1.1910892493523204</v>
      </c>
      <c r="AF161" s="337">
        <v>3.813070478733219</v>
      </c>
      <c r="AG161" s="337">
        <v>5.3501398790359485</v>
      </c>
      <c r="AH161" s="337">
        <v>6.7947034796256416</v>
      </c>
      <c r="AI161" s="337">
        <v>5.5092729782207126</v>
      </c>
      <c r="AJ161" s="337">
        <v>5.6599501779359436</v>
      </c>
      <c r="AK161" s="337">
        <v>1.484960428695403</v>
      </c>
      <c r="AL161" s="337">
        <v>1.0600875790371411</v>
      </c>
      <c r="AM161" s="351">
        <v>3.6602116753199718</v>
      </c>
      <c r="AN161" s="62" t="s">
        <v>392</v>
      </c>
    </row>
    <row r="162" spans="1:42" ht="13.5" customHeight="1">
      <c r="A162" s="350" t="s">
        <v>145</v>
      </c>
      <c r="B162" s="337">
        <v>4.9271047227926079</v>
      </c>
      <c r="C162" s="337">
        <v>1.4679026121753069</v>
      </c>
      <c r="D162" s="337">
        <v>3.0103806228373697</v>
      </c>
      <c r="E162" s="337">
        <v>6.0135319606899085</v>
      </c>
      <c r="F162" s="337">
        <v>6.6825572940511133</v>
      </c>
      <c r="G162" s="337">
        <v>1.0199127146164999</v>
      </c>
      <c r="H162" s="337">
        <v>1.0248977732678703</v>
      </c>
      <c r="I162" s="339">
        <v>1.0077906414024058</v>
      </c>
      <c r="J162" s="337">
        <v>1.0755043227665706</v>
      </c>
      <c r="K162" s="337">
        <v>1.0578689561609977</v>
      </c>
      <c r="L162" s="337">
        <v>1.264016018306636</v>
      </c>
      <c r="M162" s="337">
        <v>1.0036199095022624</v>
      </c>
      <c r="N162" s="337">
        <v>5.9959452057446478</v>
      </c>
      <c r="O162" s="338">
        <v>1.8075578448637009</v>
      </c>
      <c r="P162" s="337">
        <v>1.7438921652966077</v>
      </c>
      <c r="Q162" s="337">
        <v>2.2241658907013719</v>
      </c>
      <c r="R162" s="337">
        <v>3.301334361024761</v>
      </c>
      <c r="S162" s="337">
        <v>2.2700843339241668</v>
      </c>
      <c r="T162" s="337">
        <v>3.081686489583094</v>
      </c>
      <c r="U162" s="337">
        <v>1.0105818675803042</v>
      </c>
      <c r="V162" s="337">
        <v>1</v>
      </c>
      <c r="W162" s="337">
        <v>1.021978403793774</v>
      </c>
      <c r="X162" s="337">
        <v>2.0249633587979714</v>
      </c>
      <c r="Y162" s="337">
        <v>1.6945761257064449</v>
      </c>
      <c r="Z162" s="337">
        <v>3.4282454223899572</v>
      </c>
      <c r="AA162" s="337">
        <v>6.4820325519423037</v>
      </c>
      <c r="AB162" s="337">
        <v>5.9924085954850206</v>
      </c>
      <c r="AC162" s="337">
        <v>6.8176268114820822</v>
      </c>
      <c r="AD162" s="337">
        <v>4.2685125563425625</v>
      </c>
      <c r="AE162" s="337">
        <v>1.4678710756156412</v>
      </c>
      <c r="AF162" s="337">
        <v>6.7925364950806264</v>
      </c>
      <c r="AG162" s="337">
        <v>4.6961089966253571</v>
      </c>
      <c r="AH162" s="337">
        <v>6.1923980719670695</v>
      </c>
      <c r="AI162" s="337">
        <v>6.8021264807964208</v>
      </c>
      <c r="AJ162" s="337">
        <v>6.8240785498489425</v>
      </c>
      <c r="AK162" s="337">
        <v>5.7006403041573819</v>
      </c>
      <c r="AL162" s="337">
        <v>2.6710621244733685</v>
      </c>
      <c r="AM162" s="351">
        <v>3.3747973413998138</v>
      </c>
      <c r="AN162" s="62" t="s">
        <v>392</v>
      </c>
    </row>
    <row r="163" spans="1:42" ht="13.5" customHeight="1">
      <c r="A163" s="350" t="s">
        <v>184</v>
      </c>
      <c r="B163" s="337">
        <v>5.1658110882956878</v>
      </c>
      <c r="C163" s="337">
        <v>1.8778996185198782</v>
      </c>
      <c r="D163" s="337">
        <v>3.344290657439446</v>
      </c>
      <c r="E163" s="337">
        <v>5.9379818176668833</v>
      </c>
      <c r="F163" s="337">
        <v>6.5356844701093753</v>
      </c>
      <c r="G163" s="337">
        <v>1.0199127146164999</v>
      </c>
      <c r="H163" s="337">
        <v>1.1069324093283879</v>
      </c>
      <c r="I163" s="339">
        <v>1.0901494170749222</v>
      </c>
      <c r="J163" s="337">
        <v>1.4069164265129683</v>
      </c>
      <c r="K163" s="337">
        <v>1.1842174661134832</v>
      </c>
      <c r="L163" s="337">
        <v>2.0883867276887873</v>
      </c>
      <c r="M163" s="337">
        <v>2.0570135746606333</v>
      </c>
      <c r="N163" s="337">
        <v>5.6579913067956671</v>
      </c>
      <c r="O163" s="338">
        <v>1.7164278475160115</v>
      </c>
      <c r="P163" s="337">
        <v>1.1963062151190498</v>
      </c>
      <c r="Q163" s="337">
        <v>4.0604252878317588</v>
      </c>
      <c r="R163" s="337">
        <v>3.4301597022813439</v>
      </c>
      <c r="S163" s="337">
        <v>1.8739322989663092</v>
      </c>
      <c r="T163" s="337">
        <v>2.3310753912132567</v>
      </c>
      <c r="U163" s="337">
        <v>1.275537237159581</v>
      </c>
      <c r="V163" s="337">
        <v>1</v>
      </c>
      <c r="W163" s="337">
        <v>1.1343606582486516</v>
      </c>
      <c r="X163" s="337">
        <v>1.2554950199224462</v>
      </c>
      <c r="Y163" s="337">
        <v>1.8784161508713419</v>
      </c>
      <c r="Z163" s="337">
        <v>4.2079465857058622</v>
      </c>
      <c r="AA163" s="337">
        <v>6.3756568973429051</v>
      </c>
      <c r="AB163" s="337">
        <v>6.3117978835619528</v>
      </c>
      <c r="AC163" s="337">
        <v>6.7812276077791438</v>
      </c>
      <c r="AD163" s="337">
        <v>3.9023590704208866</v>
      </c>
      <c r="AE163" s="337">
        <v>1.3287822212034524</v>
      </c>
      <c r="AF163" s="337">
        <v>6.1339666990775275</v>
      </c>
      <c r="AG163" s="337">
        <v>5.3877552929493069</v>
      </c>
      <c r="AH163" s="337">
        <v>4.7278665820125649</v>
      </c>
      <c r="AI163" s="337">
        <v>6.1384895030421358</v>
      </c>
      <c r="AJ163" s="337">
        <v>4.9890275674038174</v>
      </c>
      <c r="AK163" s="337">
        <v>2.1054165243277487</v>
      </c>
      <c r="AL163" s="337">
        <v>1.4406218912811073</v>
      </c>
      <c r="AM163" s="351">
        <v>3.2285469683800216</v>
      </c>
      <c r="AN163" s="62" t="s">
        <v>392</v>
      </c>
    </row>
    <row r="164" spans="1:42" ht="13.5" customHeight="1">
      <c r="A164" s="350" t="s">
        <v>250</v>
      </c>
      <c r="B164" s="337">
        <v>5.0872689938398352</v>
      </c>
      <c r="C164" s="337">
        <v>2.1920978817540147</v>
      </c>
      <c r="D164" s="337">
        <v>4.4653979238754324</v>
      </c>
      <c r="E164" s="337">
        <v>5.9553824803874367</v>
      </c>
      <c r="F164" s="337">
        <v>6.3999145927188374</v>
      </c>
      <c r="G164" s="337">
        <v>1.1693732706170659</v>
      </c>
      <c r="H164" s="337">
        <v>1.2963633508707282</v>
      </c>
      <c r="I164" s="339">
        <v>1.1092651533128248</v>
      </c>
      <c r="J164" s="337">
        <v>1.306628242074928</v>
      </c>
      <c r="K164" s="337">
        <v>1.7277379339058061</v>
      </c>
      <c r="L164" s="337">
        <v>1.8366704805491991</v>
      </c>
      <c r="M164" s="337">
        <v>2.207239819004525</v>
      </c>
      <c r="N164" s="337">
        <v>5.7753370413424898</v>
      </c>
      <c r="O164" s="338">
        <v>1.6493956337798872</v>
      </c>
      <c r="P164" s="337">
        <v>1.2325850499627191</v>
      </c>
      <c r="Q164" s="337">
        <v>3.5923680385044094</v>
      </c>
      <c r="R164" s="337">
        <v>3.459850166550102</v>
      </c>
      <c r="S164" s="337">
        <v>1.8756595599297914</v>
      </c>
      <c r="T164" s="337">
        <v>2.2043712698221598</v>
      </c>
      <c r="U164" s="337">
        <v>1.2488862119482373</v>
      </c>
      <c r="V164" s="337">
        <v>1</v>
      </c>
      <c r="W164" s="337">
        <v>1.1180217783872508</v>
      </c>
      <c r="X164" s="337">
        <v>1.6223212354709429</v>
      </c>
      <c r="Y164" s="337">
        <v>1.679870241427833</v>
      </c>
      <c r="Z164" s="337">
        <v>4.2178345155352144</v>
      </c>
      <c r="AA164" s="337">
        <v>5.9214118465145518</v>
      </c>
      <c r="AB164" s="337">
        <v>6.1631980043211243</v>
      </c>
      <c r="AC164" s="337">
        <v>6.7701360451106476</v>
      </c>
      <c r="AD164" s="337">
        <v>3.8396651641983262</v>
      </c>
      <c r="AE164" s="337">
        <v>1.1891148861204344</v>
      </c>
      <c r="AF164" s="337">
        <v>4.7985559863368881</v>
      </c>
      <c r="AG164" s="337">
        <v>5.4693033659999397</v>
      </c>
      <c r="AH164" s="337">
        <v>6.3739205890147339</v>
      </c>
      <c r="AI164" s="337">
        <v>5.4455844273957279</v>
      </c>
      <c r="AJ164" s="337">
        <v>6.047361963190184</v>
      </c>
      <c r="AK164" s="337">
        <v>2.2306265339768205</v>
      </c>
      <c r="AL164" s="337">
        <v>1.7292080498610261</v>
      </c>
      <c r="AM164" s="351">
        <v>3.2812953439895161</v>
      </c>
      <c r="AN164" s="62" t="s">
        <v>392</v>
      </c>
    </row>
    <row r="165" spans="1:42" ht="13.5" customHeight="1">
      <c r="A165" s="350" t="s">
        <v>239</v>
      </c>
      <c r="B165" s="337">
        <v>4.5913757700205338</v>
      </c>
      <c r="C165" s="337">
        <v>2.4990493047817974</v>
      </c>
      <c r="D165" s="337">
        <v>4.7179930795847742</v>
      </c>
      <c r="E165" s="337">
        <v>3.631918207822368</v>
      </c>
      <c r="F165" s="337">
        <v>1</v>
      </c>
      <c r="G165" s="337">
        <v>1.0199127146164999</v>
      </c>
      <c r="H165" s="337">
        <v>1.1182224578004654</v>
      </c>
      <c r="I165" s="339">
        <v>1.0962220467107062</v>
      </c>
      <c r="J165" s="337">
        <v>1.2363112391930835</v>
      </c>
      <c r="K165" s="337">
        <v>1.0417674712424683</v>
      </c>
      <c r="L165" s="337">
        <v>1.4736842105263157</v>
      </c>
      <c r="M165" s="337">
        <v>1.269683257918552</v>
      </c>
      <c r="N165" s="337">
        <v>5.8628827959654188</v>
      </c>
      <c r="O165" s="338">
        <v>1.8223925317517671</v>
      </c>
      <c r="P165" s="337">
        <v>3.9680142317978655</v>
      </c>
      <c r="Q165" s="337">
        <v>2.8438111991424391</v>
      </c>
      <c r="R165" s="337">
        <v>3.7990817688401339</v>
      </c>
      <c r="S165" s="337">
        <v>3.5584850944008743</v>
      </c>
      <c r="T165" s="337">
        <v>4.2720258679393615</v>
      </c>
      <c r="U165" s="337">
        <v>1.0120640906955707</v>
      </c>
      <c r="V165" s="337">
        <v>1</v>
      </c>
      <c r="W165" s="337">
        <v>1.0583056427978779</v>
      </c>
      <c r="X165" s="337">
        <v>2.7898447984469015</v>
      </c>
      <c r="Y165" s="337">
        <v>1.6465885866482988</v>
      </c>
      <c r="Z165" s="337">
        <v>4.7086291049964331</v>
      </c>
      <c r="AA165" s="337">
        <v>6.0237859697172382</v>
      </c>
      <c r="AB165" s="337">
        <v>6.4392436207241781</v>
      </c>
      <c r="AC165" s="337">
        <v>6.7497579990205274</v>
      </c>
      <c r="AD165" s="337">
        <v>1.8924661944623311</v>
      </c>
      <c r="AE165" s="337">
        <v>1.7851453485679174</v>
      </c>
      <c r="AF165" s="337">
        <v>6.9679158537936257</v>
      </c>
      <c r="AG165" s="337">
        <v>5.7951602652929211</v>
      </c>
      <c r="AH165" s="337">
        <v>6.9095114319645718</v>
      </c>
      <c r="AI165" s="337">
        <v>6.167357691780726</v>
      </c>
      <c r="AJ165" s="337">
        <v>7</v>
      </c>
      <c r="AK165" s="337">
        <v>1.7193189374578761</v>
      </c>
      <c r="AL165" s="337">
        <v>2.024750173665661</v>
      </c>
      <c r="AM165" s="351">
        <v>3.311153485407786</v>
      </c>
      <c r="AN165" s="62" t="s">
        <v>392</v>
      </c>
      <c r="AO165" s="1" t="s">
        <v>444</v>
      </c>
      <c r="AP165" s="1">
        <f>MAX(B166:AL166)</f>
        <v>6.7842538744923164</v>
      </c>
    </row>
    <row r="166" spans="1:42" ht="28">
      <c r="A166" s="352" t="s">
        <v>448</v>
      </c>
      <c r="B166" s="332">
        <f>AVERAGE(B161:B165)</f>
        <v>4.6656057494866525</v>
      </c>
      <c r="C166" s="332">
        <f t="shared" ref="C166:AM166" si="23">AVERAGE(C161:C165)</f>
        <v>2.655518723255021</v>
      </c>
      <c r="D166" s="332">
        <f t="shared" si="23"/>
        <v>4.408996539792386</v>
      </c>
      <c r="E166" s="332">
        <f t="shared" si="23"/>
        <v>5.6403557166728024</v>
      </c>
      <c r="F166" s="336">
        <f t="shared" si="23"/>
        <v>5.3838163204850513</v>
      </c>
      <c r="G166" s="335">
        <f t="shared" si="23"/>
        <v>1.0498048258166131</v>
      </c>
      <c r="H166" s="333">
        <f t="shared" si="23"/>
        <v>1.1490259349713374</v>
      </c>
      <c r="I166" s="333">
        <f t="shared" si="23"/>
        <v>1.0836633574544381</v>
      </c>
      <c r="J166" s="332">
        <f t="shared" si="23"/>
        <v>1.3552737752161383</v>
      </c>
      <c r="K166" s="332">
        <f t="shared" si="23"/>
        <v>1.2571062549832948</v>
      </c>
      <c r="L166" s="332">
        <f t="shared" si="23"/>
        <v>1.7973684210526315</v>
      </c>
      <c r="M166" s="332">
        <f t="shared" si="23"/>
        <v>1.9690497737556563</v>
      </c>
      <c r="N166" s="332">
        <f t="shared" si="23"/>
        <v>5.7648694856075746</v>
      </c>
      <c r="O166" s="335">
        <f t="shared" si="23"/>
        <v>1.7945759625369946</v>
      </c>
      <c r="P166" s="332">
        <f t="shared" si="23"/>
        <v>1.858432583707033</v>
      </c>
      <c r="Q166" s="332">
        <f t="shared" si="23"/>
        <v>3.3743893871322674</v>
      </c>
      <c r="R166" s="332">
        <f t="shared" si="23"/>
        <v>3.5918043499054946</v>
      </c>
      <c r="S166" s="332">
        <f t="shared" si="23"/>
        <v>2.2917515188606226</v>
      </c>
      <c r="T166" s="332">
        <f t="shared" si="23"/>
        <v>2.9514376366587145</v>
      </c>
      <c r="U166" s="332">
        <f t="shared" si="23"/>
        <v>1.406056006564133</v>
      </c>
      <c r="V166" s="336">
        <f t="shared" si="23"/>
        <v>2.2000000000000002</v>
      </c>
      <c r="W166" s="332">
        <f t="shared" si="23"/>
        <v>1.4369632833673092</v>
      </c>
      <c r="X166" s="332">
        <f t="shared" si="23"/>
        <v>1.7462835003917612</v>
      </c>
      <c r="Y166" s="332">
        <f t="shared" si="23"/>
        <v>1.7361519761665072</v>
      </c>
      <c r="Z166" s="332">
        <f t="shared" si="23"/>
        <v>4.6598929270531997</v>
      </c>
      <c r="AA166" s="332">
        <f t="shared" si="23"/>
        <v>5.6636574767204184</v>
      </c>
      <c r="AB166" s="333">
        <f t="shared" si="23"/>
        <v>6.1447606515700652</v>
      </c>
      <c r="AC166" s="332">
        <f t="shared" si="23"/>
        <v>6.7842538744923164</v>
      </c>
      <c r="AD166" s="332">
        <f t="shared" si="23"/>
        <v>3.7305979866185917</v>
      </c>
      <c r="AE166" s="332">
        <f t="shared" si="23"/>
        <v>1.3924005561719532</v>
      </c>
      <c r="AF166" s="332">
        <f t="shared" si="23"/>
        <v>5.7012091026043779</v>
      </c>
      <c r="AG166" s="332">
        <f t="shared" si="23"/>
        <v>5.3396935599806952</v>
      </c>
      <c r="AH166" s="332">
        <f t="shared" si="23"/>
        <v>6.199680030916916</v>
      </c>
      <c r="AI166" s="336">
        <f t="shared" si="23"/>
        <v>6.0125662162471452</v>
      </c>
      <c r="AJ166" s="333">
        <f t="shared" si="23"/>
        <v>6.1040836516757775</v>
      </c>
      <c r="AK166" s="332">
        <f t="shared" si="23"/>
        <v>2.6481925457230462</v>
      </c>
      <c r="AL166" s="332">
        <f t="shared" si="23"/>
        <v>1.7851459636636609</v>
      </c>
      <c r="AM166" s="353">
        <f t="shared" si="23"/>
        <v>3.3712009628994215</v>
      </c>
      <c r="AN166" s="62"/>
      <c r="AO166" s="1" t="s">
        <v>445</v>
      </c>
      <c r="AP166" s="1">
        <f>MIN(B166:AL166)</f>
        <v>1.0498048258166131</v>
      </c>
    </row>
    <row r="167" spans="1:42" ht="13.5" customHeight="1">
      <c r="A167" s="348"/>
      <c r="B167" s="337"/>
      <c r="C167" s="337"/>
      <c r="D167" s="337"/>
      <c r="E167" s="337"/>
      <c r="F167" s="337"/>
      <c r="G167" s="337"/>
      <c r="H167" s="337"/>
      <c r="I167" s="337"/>
      <c r="J167" s="337"/>
      <c r="K167" s="337"/>
      <c r="L167" s="337"/>
      <c r="M167" s="337"/>
      <c r="N167" s="337"/>
      <c r="O167" s="337"/>
      <c r="P167" s="337"/>
      <c r="Q167" s="337"/>
      <c r="R167" s="337"/>
      <c r="S167" s="337"/>
      <c r="T167" s="337"/>
      <c r="U167" s="337"/>
      <c r="V167" s="337"/>
      <c r="W167" s="337"/>
      <c r="X167" s="337"/>
      <c r="Y167" s="337"/>
      <c r="Z167" s="337"/>
      <c r="AA167" s="337"/>
      <c r="AB167" s="337"/>
      <c r="AC167" s="337"/>
      <c r="AD167" s="337"/>
      <c r="AE167" s="337"/>
      <c r="AF167" s="337"/>
      <c r="AG167" s="337"/>
      <c r="AH167" s="337"/>
      <c r="AI167" s="337"/>
      <c r="AJ167" s="337"/>
      <c r="AK167" s="337"/>
      <c r="AL167" s="337"/>
      <c r="AM167" s="351"/>
      <c r="AN167" s="62"/>
    </row>
    <row r="168" spans="1:42" ht="13.5" customHeight="1">
      <c r="A168" s="350" t="s">
        <v>58</v>
      </c>
      <c r="B168" s="337">
        <v>4.7191991786447645</v>
      </c>
      <c r="C168" s="337">
        <v>1.9386355554952515</v>
      </c>
      <c r="D168" s="337">
        <v>3.7058823529411757</v>
      </c>
      <c r="E168" s="337">
        <v>6.7119714520377247</v>
      </c>
      <c r="F168" s="337">
        <v>6.9312586801882041</v>
      </c>
      <c r="G168" s="338">
        <v>1.0199127146164999</v>
      </c>
      <c r="H168" s="337">
        <v>7</v>
      </c>
      <c r="I168" s="337">
        <v>1.1330103480227867</v>
      </c>
      <c r="J168" s="337">
        <v>3.9919308357348706</v>
      </c>
      <c r="K168" s="337">
        <v>1.0087201113434499</v>
      </c>
      <c r="L168" s="337">
        <v>1.1850686498855836</v>
      </c>
      <c r="M168" s="337">
        <v>1.2678733031674208</v>
      </c>
      <c r="N168" s="337">
        <v>5.0837565211473388</v>
      </c>
      <c r="O168" s="338">
        <v>1.5272248169594638</v>
      </c>
      <c r="P168" s="337">
        <v>1.3237990858499449</v>
      </c>
      <c r="Q168" s="337">
        <v>3.754793207309211</v>
      </c>
      <c r="R168" s="337">
        <v>4.0509184391140387</v>
      </c>
      <c r="S168" s="337">
        <v>2.8141042155111702</v>
      </c>
      <c r="T168" s="337">
        <v>6.1397773895260448</v>
      </c>
      <c r="U168" s="337">
        <v>1.0350637336817361</v>
      </c>
      <c r="V168" s="337">
        <v>1</v>
      </c>
      <c r="W168" s="337">
        <v>1.0102562651977971</v>
      </c>
      <c r="X168" s="337">
        <v>4.8571503610032121</v>
      </c>
      <c r="Y168" s="337">
        <v>1.7703812275914299</v>
      </c>
      <c r="Z168" s="337">
        <v>2.9416310564040016</v>
      </c>
      <c r="AA168" s="337">
        <v>6.713577733870479</v>
      </c>
      <c r="AB168" s="337">
        <v>6.4285541875501808</v>
      </c>
      <c r="AC168" s="337">
        <v>6.8722955590565906</v>
      </c>
      <c r="AD168" s="337">
        <v>2.2749517063747584</v>
      </c>
      <c r="AE168" s="337">
        <v>5.2803895840274082</v>
      </c>
      <c r="AF168" s="337">
        <v>6.9679158537936257</v>
      </c>
      <c r="AG168" s="337">
        <v>7</v>
      </c>
      <c r="AH168" s="337">
        <v>6.7003399868592561</v>
      </c>
      <c r="AI168" s="337">
        <v>1.6119727488030406</v>
      </c>
      <c r="AJ168" s="337">
        <v>4.974608695652174</v>
      </c>
      <c r="AK168" s="337">
        <v>2.6927680122677229</v>
      </c>
      <c r="AL168" s="337">
        <v>3.5735625036709089</v>
      </c>
      <c r="AM168" s="351">
        <v>3.7571150290080881</v>
      </c>
      <c r="AN168" s="62" t="s">
        <v>460</v>
      </c>
    </row>
    <row r="169" spans="1:42" ht="13.5" customHeight="1">
      <c r="A169" s="352" t="s">
        <v>485</v>
      </c>
      <c r="B169" s="332">
        <f>B168</f>
        <v>4.7191991786447645</v>
      </c>
      <c r="C169" s="334">
        <f t="shared" ref="C169:AM169" si="24">C168</f>
        <v>1.9386355554952515</v>
      </c>
      <c r="D169" s="332">
        <f t="shared" si="24"/>
        <v>3.7058823529411757</v>
      </c>
      <c r="E169" s="336">
        <f t="shared" si="24"/>
        <v>6.7119714520377247</v>
      </c>
      <c r="F169" s="333">
        <f t="shared" si="24"/>
        <v>6.9312586801882041</v>
      </c>
      <c r="G169" s="335">
        <f t="shared" si="24"/>
        <v>1.0199127146164999</v>
      </c>
      <c r="H169" s="336">
        <f t="shared" si="24"/>
        <v>7</v>
      </c>
      <c r="I169" s="335">
        <f t="shared" si="24"/>
        <v>1.1330103480227867</v>
      </c>
      <c r="J169" s="332">
        <f t="shared" si="24"/>
        <v>3.9919308357348706</v>
      </c>
      <c r="K169" s="335">
        <f t="shared" si="24"/>
        <v>1.0087201113434499</v>
      </c>
      <c r="L169" s="335">
        <f t="shared" si="24"/>
        <v>1.1850686498855836</v>
      </c>
      <c r="M169" s="333">
        <f t="shared" si="24"/>
        <v>1.2678733031674208</v>
      </c>
      <c r="N169" s="332">
        <f t="shared" si="24"/>
        <v>5.0837565211473388</v>
      </c>
      <c r="O169" s="335">
        <f t="shared" si="24"/>
        <v>1.5272248169594638</v>
      </c>
      <c r="P169" s="333">
        <f t="shared" si="24"/>
        <v>1.3237990858499449</v>
      </c>
      <c r="Q169" s="332">
        <f t="shared" si="24"/>
        <v>3.754793207309211</v>
      </c>
      <c r="R169" s="332">
        <f t="shared" si="24"/>
        <v>4.0509184391140387</v>
      </c>
      <c r="S169" s="332">
        <f t="shared" si="24"/>
        <v>2.8141042155111702</v>
      </c>
      <c r="T169" s="336">
        <f t="shared" si="24"/>
        <v>6.1397773895260448</v>
      </c>
      <c r="U169" s="333">
        <f t="shared" si="24"/>
        <v>1.0350637336817361</v>
      </c>
      <c r="V169" s="333">
        <f t="shared" si="24"/>
        <v>1</v>
      </c>
      <c r="W169" s="333">
        <f t="shared" si="24"/>
        <v>1.0102562651977971</v>
      </c>
      <c r="X169" s="336">
        <f t="shared" si="24"/>
        <v>4.8571503610032121</v>
      </c>
      <c r="Y169" s="332">
        <f t="shared" si="24"/>
        <v>1.7703812275914299</v>
      </c>
      <c r="Z169" s="333">
        <f t="shared" si="24"/>
        <v>2.9416310564040016</v>
      </c>
      <c r="AA169" s="333">
        <f t="shared" si="24"/>
        <v>6.713577733870479</v>
      </c>
      <c r="AB169" s="333">
        <f t="shared" si="24"/>
        <v>6.4285541875501808</v>
      </c>
      <c r="AC169" s="333">
        <f t="shared" si="24"/>
        <v>6.8722955590565906</v>
      </c>
      <c r="AD169" s="333">
        <f t="shared" si="24"/>
        <v>2.2749517063747584</v>
      </c>
      <c r="AE169" s="336">
        <f t="shared" si="24"/>
        <v>5.2803895840274082</v>
      </c>
      <c r="AF169" s="336">
        <f t="shared" si="24"/>
        <v>6.9679158537936257</v>
      </c>
      <c r="AG169" s="336">
        <f t="shared" si="24"/>
        <v>7</v>
      </c>
      <c r="AH169" s="336">
        <f t="shared" si="24"/>
        <v>6.7003399868592561</v>
      </c>
      <c r="AI169" s="333">
        <f t="shared" si="24"/>
        <v>1.6119727488030406</v>
      </c>
      <c r="AJ169" s="336">
        <f t="shared" si="24"/>
        <v>4.974608695652174</v>
      </c>
      <c r="AK169" s="332">
        <f t="shared" si="24"/>
        <v>2.6927680122677229</v>
      </c>
      <c r="AL169" s="332">
        <f t="shared" si="24"/>
        <v>3.5735625036709089</v>
      </c>
      <c r="AM169" s="353">
        <f t="shared" si="24"/>
        <v>3.7571150290080881</v>
      </c>
      <c r="AN169" s="62"/>
    </row>
    <row r="170" spans="1:42" ht="13.5" customHeight="1">
      <c r="A170" s="348"/>
      <c r="B170" s="337"/>
      <c r="C170" s="337"/>
      <c r="D170" s="337"/>
      <c r="E170" s="337"/>
      <c r="F170" s="337"/>
      <c r="G170" s="337"/>
      <c r="H170" s="337"/>
      <c r="I170" s="337"/>
      <c r="J170" s="337"/>
      <c r="K170" s="337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37"/>
      <c r="AE170" s="337"/>
      <c r="AF170" s="337"/>
      <c r="AG170" s="337"/>
      <c r="AH170" s="337"/>
      <c r="AI170" s="337"/>
      <c r="AJ170" s="337"/>
      <c r="AK170" s="337"/>
      <c r="AL170" s="337"/>
      <c r="AM170" s="351"/>
      <c r="AN170" s="62"/>
    </row>
    <row r="171" spans="1:42" ht="13.5" customHeight="1">
      <c r="A171" s="350" t="s">
        <v>311</v>
      </c>
      <c r="B171" s="337">
        <v>3.5241273100616022</v>
      </c>
      <c r="C171" s="337">
        <v>1.5570246066448918</v>
      </c>
      <c r="D171" s="337">
        <v>1.091695501730104</v>
      </c>
      <c r="E171" s="337">
        <v>5.5634257554731077</v>
      </c>
      <c r="F171" s="337">
        <v>6.7211798515759948</v>
      </c>
      <c r="G171" s="338">
        <v>1.0199127146164999</v>
      </c>
      <c r="H171" s="337">
        <v>1.670641480368672</v>
      </c>
      <c r="I171" s="337">
        <v>1.1097127870586283</v>
      </c>
      <c r="J171" s="337">
        <v>1.5389048991354466</v>
      </c>
      <c r="K171" s="337">
        <v>1.0109756802794934</v>
      </c>
      <c r="L171" s="338">
        <v>1.0758009153318078</v>
      </c>
      <c r="M171" s="337">
        <v>1.4235294117647059</v>
      </c>
      <c r="N171" s="337">
        <v>3.1623353250255519</v>
      </c>
      <c r="O171" s="338">
        <v>1.4646136264994918</v>
      </c>
      <c r="P171" s="337">
        <v>1.2418088750844105</v>
      </c>
      <c r="Q171" s="337">
        <v>2.8040596978581038</v>
      </c>
      <c r="R171" s="337">
        <v>3.4421062746112154</v>
      </c>
      <c r="S171" s="337">
        <v>6.5844679251518485</v>
      </c>
      <c r="T171" s="337">
        <v>3.983295524502994</v>
      </c>
      <c r="U171" s="337">
        <v>1.0270629322170148</v>
      </c>
      <c r="V171" s="339">
        <v>1</v>
      </c>
      <c r="W171" s="337">
        <v>1.0066236116313436</v>
      </c>
      <c r="X171" s="337">
        <v>3.9514253396458185</v>
      </c>
      <c r="Y171" s="337">
        <v>1.7968883580121533</v>
      </c>
      <c r="Z171" s="337">
        <v>3.7333426555336984</v>
      </c>
      <c r="AA171" s="337">
        <v>6.8283530026166375</v>
      </c>
      <c r="AB171" s="337">
        <v>6.4667469680292688</v>
      </c>
      <c r="AC171" s="337">
        <v>6.9311098129314734</v>
      </c>
      <c r="AD171" s="337">
        <v>2.0431423052157118</v>
      </c>
      <c r="AE171" s="337">
        <v>2.1394785621688284</v>
      </c>
      <c r="AF171" s="337">
        <v>6.2463761375562772</v>
      </c>
      <c r="AG171" s="337">
        <v>1</v>
      </c>
      <c r="AH171" s="337">
        <v>2.9429360660844432</v>
      </c>
      <c r="AI171" s="337">
        <v>3.5058266847247479</v>
      </c>
      <c r="AJ171" s="337">
        <v>6.6975064935064932</v>
      </c>
      <c r="AK171" s="337">
        <v>2.0051793808746119</v>
      </c>
      <c r="AL171" s="337">
        <v>1.930336067078982</v>
      </c>
      <c r="AM171" s="351">
        <v>3.0065392578541097</v>
      </c>
      <c r="AN171" s="62" t="s">
        <v>441</v>
      </c>
      <c r="AO171" s="1" t="s">
        <v>444</v>
      </c>
      <c r="AP171" s="1">
        <f>MAX(B172:AL172)</f>
        <v>6.9311098129314734</v>
      </c>
    </row>
    <row r="172" spans="1:42" ht="28">
      <c r="A172" s="352" t="s">
        <v>497</v>
      </c>
      <c r="B172" s="333">
        <f>B171</f>
        <v>3.5241273100616022</v>
      </c>
      <c r="C172" s="333">
        <f t="shared" ref="C172:AM172" si="25">C171</f>
        <v>1.5570246066448918</v>
      </c>
      <c r="D172" s="333">
        <f t="shared" si="25"/>
        <v>1.091695501730104</v>
      </c>
      <c r="E172" s="332">
        <f t="shared" si="25"/>
        <v>5.5634257554731077</v>
      </c>
      <c r="F172" s="333">
        <f t="shared" si="25"/>
        <v>6.7211798515759948</v>
      </c>
      <c r="G172" s="335">
        <f t="shared" si="25"/>
        <v>1.0199127146164999</v>
      </c>
      <c r="H172" s="332">
        <f t="shared" si="25"/>
        <v>1.670641480368672</v>
      </c>
      <c r="I172" s="332">
        <f t="shared" si="25"/>
        <v>1.1097127870586283</v>
      </c>
      <c r="J172" s="332">
        <f t="shared" si="25"/>
        <v>1.5389048991354466</v>
      </c>
      <c r="K172" s="335">
        <f t="shared" si="25"/>
        <v>1.0109756802794934</v>
      </c>
      <c r="L172" s="335">
        <f t="shared" si="25"/>
        <v>1.0758009153318078</v>
      </c>
      <c r="M172" s="332">
        <f t="shared" si="25"/>
        <v>1.4235294117647059</v>
      </c>
      <c r="N172" s="332">
        <f t="shared" si="25"/>
        <v>3.1623353250255519</v>
      </c>
      <c r="O172" s="335">
        <f t="shared" si="25"/>
        <v>1.4646136264994918</v>
      </c>
      <c r="P172" s="333">
        <f t="shared" si="25"/>
        <v>1.2418088750844105</v>
      </c>
      <c r="Q172" s="332">
        <f t="shared" si="25"/>
        <v>2.8040596978581038</v>
      </c>
      <c r="R172" s="332">
        <f t="shared" si="25"/>
        <v>3.4421062746112154</v>
      </c>
      <c r="S172" s="336">
        <f t="shared" si="25"/>
        <v>6.5844679251518485</v>
      </c>
      <c r="T172" s="332">
        <f t="shared" si="25"/>
        <v>3.983295524502994</v>
      </c>
      <c r="U172" s="333">
        <f t="shared" si="25"/>
        <v>1.0270629322170148</v>
      </c>
      <c r="V172" s="333">
        <f t="shared" si="25"/>
        <v>1</v>
      </c>
      <c r="W172" s="333">
        <f t="shared" si="25"/>
        <v>1.0066236116313436</v>
      </c>
      <c r="X172" s="336">
        <f t="shared" si="25"/>
        <v>3.9514253396458185</v>
      </c>
      <c r="Y172" s="332">
        <f t="shared" si="25"/>
        <v>1.7968883580121533</v>
      </c>
      <c r="Z172" s="332">
        <f t="shared" si="25"/>
        <v>3.7333426555336984</v>
      </c>
      <c r="AA172" s="333">
        <f t="shared" si="25"/>
        <v>6.8283530026166375</v>
      </c>
      <c r="AB172" s="333">
        <f t="shared" si="25"/>
        <v>6.4667469680292688</v>
      </c>
      <c r="AC172" s="333">
        <f t="shared" si="25"/>
        <v>6.9311098129314734</v>
      </c>
      <c r="AD172" s="333">
        <f t="shared" si="25"/>
        <v>2.0431423052157118</v>
      </c>
      <c r="AE172" s="332">
        <f t="shared" si="25"/>
        <v>2.1394785621688284</v>
      </c>
      <c r="AF172" s="332">
        <f t="shared" si="25"/>
        <v>6.2463761375562772</v>
      </c>
      <c r="AG172" s="333">
        <f t="shared" si="25"/>
        <v>1</v>
      </c>
      <c r="AH172" s="333">
        <f t="shared" si="25"/>
        <v>2.9429360660844432</v>
      </c>
      <c r="AI172" s="332">
        <f t="shared" si="25"/>
        <v>3.5058266847247479</v>
      </c>
      <c r="AJ172" s="333">
        <f t="shared" si="25"/>
        <v>6.6975064935064932</v>
      </c>
      <c r="AK172" s="332">
        <f t="shared" si="25"/>
        <v>2.0051793808746119</v>
      </c>
      <c r="AL172" s="332">
        <f t="shared" si="25"/>
        <v>1.930336067078982</v>
      </c>
      <c r="AM172" s="353">
        <f t="shared" si="25"/>
        <v>3.0065392578541097</v>
      </c>
      <c r="AO172" s="1" t="s">
        <v>445</v>
      </c>
      <c r="AP172" s="1">
        <f>MIN(B172:AL172)</f>
        <v>1</v>
      </c>
    </row>
    <row r="173" spans="1:42" ht="13.5" customHeight="1">
      <c r="A173" s="364"/>
      <c r="B173" s="337"/>
      <c r="C173" s="337"/>
      <c r="D173" s="337"/>
      <c r="E173" s="337"/>
      <c r="F173" s="337"/>
      <c r="G173" s="337"/>
      <c r="H173" s="337"/>
      <c r="I173" s="337"/>
      <c r="J173" s="337"/>
      <c r="K173" s="337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337"/>
      <c r="AA173" s="337"/>
      <c r="AB173" s="337"/>
      <c r="AC173" s="337"/>
      <c r="AD173" s="337"/>
      <c r="AE173" s="337"/>
      <c r="AF173" s="337"/>
      <c r="AG173" s="337"/>
      <c r="AH173" s="337"/>
      <c r="AI173" s="337"/>
      <c r="AJ173" s="337"/>
      <c r="AK173" s="337"/>
      <c r="AL173" s="337"/>
      <c r="AM173" s="351"/>
    </row>
    <row r="174" spans="1:42" ht="13.5" customHeight="1">
      <c r="A174" s="350" t="s">
        <v>304</v>
      </c>
      <c r="B174" s="337">
        <v>5.8649897330595486</v>
      </c>
      <c r="C174" s="337">
        <v>1.1194135157680143</v>
      </c>
      <c r="D174" s="337">
        <v>1.9307958477508642</v>
      </c>
      <c r="E174" s="337">
        <v>4.8950635815231234</v>
      </c>
      <c r="F174" s="337">
        <v>6.6694415056303402</v>
      </c>
      <c r="G174" s="338">
        <v>1.0665276332092311</v>
      </c>
      <c r="H174" s="337">
        <v>1.0370270246684181</v>
      </c>
      <c r="I174" s="337">
        <v>1.0267339903347348</v>
      </c>
      <c r="J174" s="337">
        <v>1.1146974063400577</v>
      </c>
      <c r="K174" s="337">
        <v>1.0040539987757826</v>
      </c>
      <c r="L174" s="338">
        <v>1.1616132723112127</v>
      </c>
      <c r="M174" s="337">
        <v>1.383710407239819</v>
      </c>
      <c r="N174" s="337">
        <v>5.118351334538362</v>
      </c>
      <c r="O174" s="338">
        <v>1.9783041682141183</v>
      </c>
      <c r="P174" s="337">
        <v>2.695661678539218</v>
      </c>
      <c r="Q174" s="337">
        <v>2.1799518251612353</v>
      </c>
      <c r="R174" s="337">
        <v>2.8278670076297638</v>
      </c>
      <c r="S174" s="337">
        <v>2.3086229512675143</v>
      </c>
      <c r="T174" s="337">
        <v>2.5475787710155915</v>
      </c>
      <c r="U174" s="337">
        <v>1.0257701548134572</v>
      </c>
      <c r="V174" s="339">
        <v>1</v>
      </c>
      <c r="W174" s="337">
        <v>1.0418965641041822</v>
      </c>
      <c r="X174" s="337">
        <v>1.9551053416457465</v>
      </c>
      <c r="Y174" s="337">
        <v>1.7562879812447063</v>
      </c>
      <c r="Z174" s="337">
        <v>2.1613935811657337</v>
      </c>
      <c r="AA174" s="337">
        <v>6.3459519049140471</v>
      </c>
      <c r="AB174" s="337">
        <v>4.9517482761832383</v>
      </c>
      <c r="AC174" s="337">
        <v>6.7545825565676827</v>
      </c>
      <c r="AD174" s="337">
        <v>3.2137797810688991</v>
      </c>
      <c r="AE174" s="337">
        <v>1.9031836143815315</v>
      </c>
      <c r="AF174" s="337">
        <v>6.9679158537936257</v>
      </c>
      <c r="AG174" s="337">
        <v>1.378452103877327</v>
      </c>
      <c r="AH174" s="337">
        <v>4.5681254219669487</v>
      </c>
      <c r="AI174" s="337">
        <v>4.5648639493168552</v>
      </c>
      <c r="AJ174" s="337">
        <v>6.2104406779661021</v>
      </c>
      <c r="AK174" s="337">
        <v>2.8362810934989344</v>
      </c>
      <c r="AL174" s="337">
        <v>1.5311594278977319</v>
      </c>
      <c r="AM174" s="351">
        <v>2.9215498361455055</v>
      </c>
      <c r="AN174" s="62" t="s">
        <v>441</v>
      </c>
    </row>
    <row r="175" spans="1:42" ht="13.5" customHeight="1">
      <c r="A175" s="352" t="s">
        <v>496</v>
      </c>
      <c r="B175" s="336">
        <f>B174</f>
        <v>5.8649897330595486</v>
      </c>
      <c r="C175" s="333">
        <f t="shared" ref="C175:AM175" si="26">C174</f>
        <v>1.1194135157680143</v>
      </c>
      <c r="D175" s="333">
        <f t="shared" si="26"/>
        <v>1.9307958477508642</v>
      </c>
      <c r="E175" s="333">
        <f t="shared" si="26"/>
        <v>4.8950635815231234</v>
      </c>
      <c r="F175" s="332">
        <f t="shared" si="26"/>
        <v>6.6694415056303402</v>
      </c>
      <c r="G175" s="335">
        <f t="shared" si="26"/>
        <v>1.0665276332092311</v>
      </c>
      <c r="H175" s="333">
        <f t="shared" si="26"/>
        <v>1.0370270246684181</v>
      </c>
      <c r="I175" s="335">
        <f t="shared" si="26"/>
        <v>1.0267339903347348</v>
      </c>
      <c r="J175" s="333">
        <f t="shared" si="26"/>
        <v>1.1146974063400577</v>
      </c>
      <c r="K175" s="335">
        <f t="shared" si="26"/>
        <v>1.0040539987757826</v>
      </c>
      <c r="L175" s="335">
        <f t="shared" si="26"/>
        <v>1.1616132723112127</v>
      </c>
      <c r="M175" s="332">
        <f t="shared" si="26"/>
        <v>1.383710407239819</v>
      </c>
      <c r="N175" s="332">
        <f t="shared" si="26"/>
        <v>5.118351334538362</v>
      </c>
      <c r="O175" s="335">
        <f t="shared" si="26"/>
        <v>1.9783041682141183</v>
      </c>
      <c r="P175" s="332">
        <f t="shared" si="26"/>
        <v>2.695661678539218</v>
      </c>
      <c r="Q175" s="333">
        <f t="shared" si="26"/>
        <v>2.1799518251612353</v>
      </c>
      <c r="R175" s="332">
        <f t="shared" si="26"/>
        <v>2.8278670076297638</v>
      </c>
      <c r="S175" s="332">
        <f t="shared" si="26"/>
        <v>2.3086229512675143</v>
      </c>
      <c r="T175" s="332">
        <f t="shared" si="26"/>
        <v>2.5475787710155915</v>
      </c>
      <c r="U175" s="333">
        <f t="shared" si="26"/>
        <v>1.0257701548134572</v>
      </c>
      <c r="V175" s="333">
        <f t="shared" si="26"/>
        <v>1</v>
      </c>
      <c r="W175" s="332">
        <f t="shared" si="26"/>
        <v>1.0418965641041822</v>
      </c>
      <c r="X175" s="332">
        <f t="shared" si="26"/>
        <v>1.9551053416457465</v>
      </c>
      <c r="Y175" s="332">
        <f t="shared" si="26"/>
        <v>1.7562879812447063</v>
      </c>
      <c r="Z175" s="333">
        <f t="shared" si="26"/>
        <v>2.1613935811657337</v>
      </c>
      <c r="AA175" s="333">
        <f t="shared" si="26"/>
        <v>6.3459519049140471</v>
      </c>
      <c r="AB175" s="336">
        <f t="shared" si="26"/>
        <v>4.9517482761832383</v>
      </c>
      <c r="AC175" s="332">
        <f t="shared" si="26"/>
        <v>6.7545825565676827</v>
      </c>
      <c r="AD175" s="332">
        <f t="shared" si="26"/>
        <v>3.2137797810688991</v>
      </c>
      <c r="AE175" s="332">
        <f t="shared" si="26"/>
        <v>1.9031836143815315</v>
      </c>
      <c r="AF175" s="336">
        <f t="shared" si="26"/>
        <v>6.9679158537936257</v>
      </c>
      <c r="AG175" s="333">
        <f t="shared" si="26"/>
        <v>1.378452103877327</v>
      </c>
      <c r="AH175" s="332">
        <f t="shared" si="26"/>
        <v>4.5681254219669487</v>
      </c>
      <c r="AI175" s="332">
        <f t="shared" si="26"/>
        <v>4.5648639493168552</v>
      </c>
      <c r="AJ175" s="333">
        <f t="shared" si="26"/>
        <v>6.2104406779661021</v>
      </c>
      <c r="AK175" s="336">
        <f t="shared" si="26"/>
        <v>2.8362810934989344</v>
      </c>
      <c r="AL175" s="332">
        <f t="shared" si="26"/>
        <v>1.5311594278977319</v>
      </c>
      <c r="AM175" s="353">
        <f t="shared" si="26"/>
        <v>2.9215498361455055</v>
      </c>
      <c r="AN175" s="62"/>
    </row>
    <row r="176" spans="1:42" ht="13.5" customHeight="1">
      <c r="A176" s="348"/>
      <c r="B176" s="337"/>
      <c r="C176" s="337"/>
      <c r="D176" s="337"/>
      <c r="E176" s="337"/>
      <c r="F176" s="337"/>
      <c r="G176" s="337"/>
      <c r="H176" s="337"/>
      <c r="I176" s="337"/>
      <c r="J176" s="337"/>
      <c r="K176" s="337"/>
      <c r="L176" s="337"/>
      <c r="M176" s="337"/>
      <c r="N176" s="337"/>
      <c r="O176" s="337"/>
      <c r="P176" s="337"/>
      <c r="Q176" s="337"/>
      <c r="R176" s="337"/>
      <c r="S176" s="337"/>
      <c r="T176" s="337"/>
      <c r="U176" s="337"/>
      <c r="V176" s="337"/>
      <c r="W176" s="337"/>
      <c r="X176" s="337"/>
      <c r="Y176" s="337"/>
      <c r="Z176" s="337"/>
      <c r="AA176" s="337"/>
      <c r="AB176" s="337"/>
      <c r="AC176" s="337"/>
      <c r="AD176" s="337"/>
      <c r="AE176" s="337"/>
      <c r="AF176" s="337"/>
      <c r="AG176" s="337"/>
      <c r="AH176" s="337"/>
      <c r="AI176" s="337"/>
      <c r="AJ176" s="337"/>
      <c r="AK176" s="337"/>
      <c r="AL176" s="337"/>
      <c r="AM176" s="351"/>
      <c r="AN176" s="62"/>
    </row>
    <row r="177" spans="1:42" ht="13.5" customHeight="1">
      <c r="A177" s="350" t="s">
        <v>98</v>
      </c>
      <c r="B177" s="337">
        <v>4.231006160164271</v>
      </c>
      <c r="C177" s="337">
        <v>5.1392691028398465</v>
      </c>
      <c r="D177" s="337">
        <v>6.2474048442906565</v>
      </c>
      <c r="E177" s="337">
        <v>6.221490271602141</v>
      </c>
      <c r="F177" s="337">
        <v>6.364971473198656</v>
      </c>
      <c r="G177" s="338">
        <v>2.3029777741858335</v>
      </c>
      <c r="H177" s="337">
        <v>1.2011245163020028</v>
      </c>
      <c r="I177" s="337">
        <v>1.226838492949641</v>
      </c>
      <c r="J177" s="337">
        <v>1.7527377521613832</v>
      </c>
      <c r="K177" s="337">
        <v>1.0741905567516299</v>
      </c>
      <c r="L177" s="337">
        <v>1.7531464530892449</v>
      </c>
      <c r="M177" s="337">
        <v>7</v>
      </c>
      <c r="N177" s="337">
        <v>6.036070148516421</v>
      </c>
      <c r="O177" s="338">
        <v>1.2831176248960792</v>
      </c>
      <c r="P177" s="337">
        <v>1.5942244210574201</v>
      </c>
      <c r="Q177" s="337">
        <v>3.5099616297996707</v>
      </c>
      <c r="R177" s="337">
        <v>3.6517531349360084</v>
      </c>
      <c r="S177" s="337">
        <v>1.8919014317782075</v>
      </c>
      <c r="T177" s="337">
        <v>4.7902355595993367</v>
      </c>
      <c r="U177" s="337">
        <v>2.1132055535101109</v>
      </c>
      <c r="V177" s="339">
        <v>1</v>
      </c>
      <c r="W177" s="337">
        <v>1.5753862313525775</v>
      </c>
      <c r="X177" s="337">
        <v>1.1474800668219849</v>
      </c>
      <c r="Y177" s="337">
        <v>1.7136154704932296</v>
      </c>
      <c r="Z177" s="337">
        <v>4.8379761758422308</v>
      </c>
      <c r="AA177" s="337">
        <v>5.4199887575176753</v>
      </c>
      <c r="AB177" s="337">
        <v>5.7922956715454363</v>
      </c>
      <c r="AC177" s="337">
        <v>6.939579267852328</v>
      </c>
      <c r="AD177" s="337">
        <v>3.7817128139085643</v>
      </c>
      <c r="AE177" s="337">
        <v>1.3401001290846746</v>
      </c>
      <c r="AF177" s="337">
        <v>6.401936795162551</v>
      </c>
      <c r="AG177" s="337">
        <v>3.1519416161692115</v>
      </c>
      <c r="AH177" s="337">
        <v>5.799847222026882</v>
      </c>
      <c r="AI177" s="337">
        <v>5.9247048683306076</v>
      </c>
      <c r="AJ177" s="337">
        <v>6.5460755176613894</v>
      </c>
      <c r="AK177" s="337">
        <v>1.3943260706845853</v>
      </c>
      <c r="AL177" s="337">
        <v>7</v>
      </c>
      <c r="AM177" s="351">
        <v>3.7608809074616891</v>
      </c>
      <c r="AN177" s="62" t="s">
        <v>442</v>
      </c>
    </row>
    <row r="178" spans="1:42" ht="13.5" customHeight="1">
      <c r="A178" s="352" t="s">
        <v>498</v>
      </c>
      <c r="B178" s="332">
        <f>B177</f>
        <v>4.231006160164271</v>
      </c>
      <c r="C178" s="334">
        <f t="shared" ref="C178:AM178" si="27">C177</f>
        <v>5.1392691028398465</v>
      </c>
      <c r="D178" s="336">
        <f t="shared" si="27"/>
        <v>6.2474048442906565</v>
      </c>
      <c r="E178" s="332">
        <f t="shared" si="27"/>
        <v>6.221490271602141</v>
      </c>
      <c r="F178" s="332">
        <f t="shared" si="27"/>
        <v>6.364971473198656</v>
      </c>
      <c r="G178" s="335">
        <f t="shared" si="27"/>
        <v>2.3029777741858335</v>
      </c>
      <c r="H178" s="335">
        <f t="shared" si="27"/>
        <v>1.2011245163020028</v>
      </c>
      <c r="I178" s="332">
        <f t="shared" si="27"/>
        <v>1.226838492949641</v>
      </c>
      <c r="J178" s="332">
        <f t="shared" si="27"/>
        <v>1.7527377521613832</v>
      </c>
      <c r="K178" s="335">
        <f t="shared" si="27"/>
        <v>1.0741905567516299</v>
      </c>
      <c r="L178" s="335">
        <f t="shared" si="27"/>
        <v>1.7531464530892449</v>
      </c>
      <c r="M178" s="336">
        <f t="shared" si="27"/>
        <v>7</v>
      </c>
      <c r="N178" s="336">
        <f t="shared" si="27"/>
        <v>6.036070148516421</v>
      </c>
      <c r="O178" s="335">
        <f t="shared" si="27"/>
        <v>1.2831176248960792</v>
      </c>
      <c r="P178" s="332">
        <f t="shared" si="27"/>
        <v>1.5942244210574201</v>
      </c>
      <c r="Q178" s="332">
        <f t="shared" si="27"/>
        <v>3.5099616297996707</v>
      </c>
      <c r="R178" s="332">
        <f t="shared" si="27"/>
        <v>3.6517531349360084</v>
      </c>
      <c r="S178" s="333">
        <f t="shared" si="27"/>
        <v>1.8919014317782075</v>
      </c>
      <c r="T178" s="332">
        <f t="shared" si="27"/>
        <v>4.7902355595993367</v>
      </c>
      <c r="U178" s="332">
        <f t="shared" si="27"/>
        <v>2.1132055535101109</v>
      </c>
      <c r="V178" s="333">
        <f t="shared" si="27"/>
        <v>1</v>
      </c>
      <c r="W178" s="332">
        <f t="shared" si="27"/>
        <v>1.5753862313525775</v>
      </c>
      <c r="X178" s="333">
        <f t="shared" si="27"/>
        <v>1.1474800668219849</v>
      </c>
      <c r="Y178" s="332">
        <f t="shared" si="27"/>
        <v>1.7136154704932296</v>
      </c>
      <c r="Z178" s="332">
        <f t="shared" si="27"/>
        <v>4.8379761758422308</v>
      </c>
      <c r="AA178" s="332">
        <f t="shared" si="27"/>
        <v>5.4199887575176753</v>
      </c>
      <c r="AB178" s="332">
        <f t="shared" si="27"/>
        <v>5.7922956715454363</v>
      </c>
      <c r="AC178" s="333">
        <f t="shared" si="27"/>
        <v>6.939579267852328</v>
      </c>
      <c r="AD178" s="332">
        <f t="shared" si="27"/>
        <v>3.7817128139085643</v>
      </c>
      <c r="AE178" s="332">
        <f t="shared" si="27"/>
        <v>1.3401001290846746</v>
      </c>
      <c r="AF178" s="332">
        <f t="shared" si="27"/>
        <v>6.401936795162551</v>
      </c>
      <c r="AG178" s="332">
        <f t="shared" si="27"/>
        <v>3.1519416161692115</v>
      </c>
      <c r="AH178" s="332">
        <f t="shared" si="27"/>
        <v>5.799847222026882</v>
      </c>
      <c r="AI178" s="332">
        <f t="shared" si="27"/>
        <v>5.9247048683306076</v>
      </c>
      <c r="AJ178" s="333">
        <f t="shared" si="27"/>
        <v>6.5460755176613894</v>
      </c>
      <c r="AK178" s="333">
        <f t="shared" si="27"/>
        <v>1.3943260706845853</v>
      </c>
      <c r="AL178" s="333">
        <f t="shared" si="27"/>
        <v>7</v>
      </c>
      <c r="AM178" s="353">
        <f t="shared" si="27"/>
        <v>3.7608809074616891</v>
      </c>
      <c r="AN178" s="62"/>
    </row>
    <row r="179" spans="1:42" ht="13.5" customHeight="1">
      <c r="A179" s="348"/>
      <c r="B179" s="337"/>
      <c r="C179" s="337"/>
      <c r="D179" s="337"/>
      <c r="E179" s="337"/>
      <c r="F179" s="337"/>
      <c r="G179" s="338"/>
      <c r="H179" s="338"/>
      <c r="I179" s="337"/>
      <c r="J179" s="337"/>
      <c r="K179" s="338"/>
      <c r="L179" s="338"/>
      <c r="M179" s="337"/>
      <c r="N179" s="337"/>
      <c r="O179" s="337"/>
      <c r="P179" s="337"/>
      <c r="Q179" s="337"/>
      <c r="R179" s="337"/>
      <c r="S179" s="337"/>
      <c r="T179" s="337"/>
      <c r="U179" s="337"/>
      <c r="V179" s="339"/>
      <c r="W179" s="337"/>
      <c r="X179" s="337"/>
      <c r="Y179" s="337"/>
      <c r="Z179" s="337"/>
      <c r="AA179" s="337"/>
      <c r="AB179" s="337"/>
      <c r="AC179" s="337"/>
      <c r="AD179" s="337"/>
      <c r="AE179" s="337"/>
      <c r="AF179" s="337"/>
      <c r="AG179" s="337"/>
      <c r="AH179" s="337"/>
      <c r="AI179" s="337"/>
      <c r="AJ179" s="337"/>
      <c r="AK179" s="337"/>
      <c r="AL179" s="337"/>
      <c r="AM179" s="351"/>
      <c r="AN179" s="62"/>
    </row>
    <row r="180" spans="1:42" ht="13.5" customHeight="1">
      <c r="A180" s="350" t="s">
        <v>206</v>
      </c>
      <c r="B180" s="337">
        <v>5.2951745379876805</v>
      </c>
      <c r="C180" s="337">
        <v>2.8666913009559667</v>
      </c>
      <c r="D180" s="337">
        <v>5.6435986159169547</v>
      </c>
      <c r="E180" s="337">
        <v>5.0512277323062102</v>
      </c>
      <c r="F180" s="337">
        <v>5.4199791483124367</v>
      </c>
      <c r="G180" s="338">
        <v>1.0199127146164999</v>
      </c>
      <c r="H180" s="338">
        <v>1.0251656388275801</v>
      </c>
      <c r="I180" s="337">
        <v>1.0838250994553831</v>
      </c>
      <c r="J180" s="337">
        <v>1.177521613832853</v>
      </c>
      <c r="K180" s="338">
        <v>1.1246032419356786</v>
      </c>
      <c r="L180" s="338">
        <v>1.5134439359267735</v>
      </c>
      <c r="M180" s="337">
        <v>1.4868778280542987</v>
      </c>
      <c r="N180" s="337">
        <v>6.0823752669820905</v>
      </c>
      <c r="O180" s="337">
        <v>3.9742467253604983</v>
      </c>
      <c r="P180" s="337">
        <v>1.3586221871037383</v>
      </c>
      <c r="Q180" s="337">
        <v>2.5079964414801559</v>
      </c>
      <c r="R180" s="337">
        <v>2.4812776373881382</v>
      </c>
      <c r="S180" s="337">
        <v>1.8718696300247817</v>
      </c>
      <c r="T180" s="337">
        <v>2.9117293968969418</v>
      </c>
      <c r="U180" s="337">
        <v>1.1179181650223908</v>
      </c>
      <c r="V180" s="339">
        <v>1</v>
      </c>
      <c r="W180" s="337">
        <v>2.2236520543152856</v>
      </c>
      <c r="X180" s="337">
        <v>1.096928511710116</v>
      </c>
      <c r="Y180" s="337">
        <v>1.643910950118558</v>
      </c>
      <c r="Z180" s="337">
        <v>4.4003431362740733</v>
      </c>
      <c r="AA180" s="337">
        <v>4.3584938448825312</v>
      </c>
      <c r="AB180" s="337">
        <v>5.162629590111699</v>
      </c>
      <c r="AC180" s="337">
        <v>6.6670880100795129</v>
      </c>
      <c r="AD180" s="337">
        <v>4.4230521571152606</v>
      </c>
      <c r="AE180" s="337">
        <v>1.6239866785698593</v>
      </c>
      <c r="AF180" s="337">
        <v>5.2894868803980426</v>
      </c>
      <c r="AG180" s="337">
        <v>6.4316085588291907</v>
      </c>
      <c r="AH180" s="337">
        <v>6.2164131827365354</v>
      </c>
      <c r="AI180" s="337">
        <v>5.483733892153948</v>
      </c>
      <c r="AJ180" s="337">
        <v>6.7897833935018053</v>
      </c>
      <c r="AK180" s="337">
        <v>1.5212938596775216</v>
      </c>
      <c r="AL180" s="337">
        <v>1.209953481710808</v>
      </c>
      <c r="AM180" s="351">
        <v>3.2582814875830222</v>
      </c>
      <c r="AN180" s="62" t="s">
        <v>442</v>
      </c>
    </row>
    <row r="181" spans="1:42" ht="13.5" customHeight="1">
      <c r="A181" s="352" t="s">
        <v>499</v>
      </c>
      <c r="B181" s="332">
        <f>B180</f>
        <v>5.2951745379876805</v>
      </c>
      <c r="C181" s="332">
        <f t="shared" ref="C181:AM181" si="28">C180</f>
        <v>2.8666913009559667</v>
      </c>
      <c r="D181" s="332">
        <f t="shared" si="28"/>
        <v>5.6435986159169547</v>
      </c>
      <c r="E181" s="332">
        <f t="shared" si="28"/>
        <v>5.0512277323062102</v>
      </c>
      <c r="F181" s="336">
        <f t="shared" si="28"/>
        <v>5.4199791483124367</v>
      </c>
      <c r="G181" s="335">
        <f t="shared" si="28"/>
        <v>1.0199127146164999</v>
      </c>
      <c r="H181" s="335">
        <f t="shared" si="28"/>
        <v>1.0251656388275801</v>
      </c>
      <c r="I181" s="333">
        <f t="shared" si="28"/>
        <v>1.0838250994553831</v>
      </c>
      <c r="J181" s="332">
        <f t="shared" si="28"/>
        <v>1.177521613832853</v>
      </c>
      <c r="K181" s="335">
        <f t="shared" si="28"/>
        <v>1.1246032419356786</v>
      </c>
      <c r="L181" s="335">
        <f t="shared" si="28"/>
        <v>1.5134439359267735</v>
      </c>
      <c r="M181" s="332">
        <f t="shared" si="28"/>
        <v>1.4868778280542987</v>
      </c>
      <c r="N181" s="336">
        <f t="shared" si="28"/>
        <v>6.0823752669820905</v>
      </c>
      <c r="O181" s="336">
        <f t="shared" si="28"/>
        <v>3.9742467253604983</v>
      </c>
      <c r="P181" s="333">
        <f t="shared" si="28"/>
        <v>1.3586221871037383</v>
      </c>
      <c r="Q181" s="332">
        <f t="shared" si="28"/>
        <v>2.5079964414801559</v>
      </c>
      <c r="R181" s="333">
        <f t="shared" si="28"/>
        <v>2.4812776373881382</v>
      </c>
      <c r="S181" s="333">
        <f t="shared" si="28"/>
        <v>1.8718696300247817</v>
      </c>
      <c r="T181" s="332">
        <f t="shared" si="28"/>
        <v>2.9117293968969418</v>
      </c>
      <c r="U181" s="332">
        <f t="shared" si="28"/>
        <v>1.1179181650223908</v>
      </c>
      <c r="V181" s="333">
        <f t="shared" si="28"/>
        <v>1</v>
      </c>
      <c r="W181" s="336">
        <f t="shared" si="28"/>
        <v>2.2236520543152856</v>
      </c>
      <c r="X181" s="333">
        <f t="shared" si="28"/>
        <v>1.096928511710116</v>
      </c>
      <c r="Y181" s="333">
        <f t="shared" si="28"/>
        <v>1.643910950118558</v>
      </c>
      <c r="Z181" s="332">
        <f t="shared" si="28"/>
        <v>4.4003431362740733</v>
      </c>
      <c r="AA181" s="336">
        <f t="shared" si="28"/>
        <v>4.3584938448825312</v>
      </c>
      <c r="AB181" s="332">
        <f t="shared" si="28"/>
        <v>5.162629590111699</v>
      </c>
      <c r="AC181" s="332">
        <f t="shared" si="28"/>
        <v>6.6670880100795129</v>
      </c>
      <c r="AD181" s="332">
        <f t="shared" si="28"/>
        <v>4.4230521571152606</v>
      </c>
      <c r="AE181" s="332">
        <f t="shared" si="28"/>
        <v>1.6239866785698593</v>
      </c>
      <c r="AF181" s="332">
        <f t="shared" si="28"/>
        <v>5.2894868803980426</v>
      </c>
      <c r="AG181" s="336">
        <f t="shared" si="28"/>
        <v>6.4316085588291907</v>
      </c>
      <c r="AH181" s="332">
        <f t="shared" si="28"/>
        <v>6.2164131827365354</v>
      </c>
      <c r="AI181" s="332">
        <f t="shared" si="28"/>
        <v>5.483733892153948</v>
      </c>
      <c r="AJ181" s="333">
        <f t="shared" si="28"/>
        <v>6.7897833935018053</v>
      </c>
      <c r="AK181" s="333">
        <f t="shared" si="28"/>
        <v>1.5212938596775216</v>
      </c>
      <c r="AL181" s="332">
        <f t="shared" si="28"/>
        <v>1.209953481710808</v>
      </c>
      <c r="AM181" s="353">
        <f t="shared" si="28"/>
        <v>3.2582814875830222</v>
      </c>
      <c r="AN181" s="62"/>
    </row>
    <row r="182" spans="1:42" ht="13.5" customHeight="1">
      <c r="A182" s="348"/>
      <c r="B182" s="337"/>
      <c r="C182" s="337"/>
      <c r="D182" s="337"/>
      <c r="E182" s="337"/>
      <c r="F182" s="337"/>
      <c r="G182" s="337"/>
      <c r="H182" s="337"/>
      <c r="I182" s="337"/>
      <c r="J182" s="337"/>
      <c r="K182" s="337"/>
      <c r="L182" s="337"/>
      <c r="M182" s="337"/>
      <c r="N182" s="337"/>
      <c r="O182" s="337"/>
      <c r="P182" s="337"/>
      <c r="Q182" s="337"/>
      <c r="R182" s="337"/>
      <c r="S182" s="337"/>
      <c r="T182" s="337"/>
      <c r="U182" s="337"/>
      <c r="V182" s="337"/>
      <c r="W182" s="337"/>
      <c r="X182" s="337"/>
      <c r="Y182" s="337"/>
      <c r="Z182" s="337"/>
      <c r="AA182" s="337"/>
      <c r="AB182" s="337"/>
      <c r="AC182" s="337"/>
      <c r="AD182" s="337"/>
      <c r="AE182" s="337"/>
      <c r="AF182" s="337"/>
      <c r="AG182" s="337"/>
      <c r="AH182" s="337"/>
      <c r="AI182" s="337"/>
      <c r="AJ182" s="337"/>
      <c r="AK182" s="337"/>
      <c r="AL182" s="337"/>
      <c r="AM182" s="351"/>
      <c r="AN182" s="62"/>
    </row>
    <row r="183" spans="1:42" ht="13.5" customHeight="1">
      <c r="A183" s="350" t="s">
        <v>101</v>
      </c>
      <c r="B183" s="337">
        <v>4.802361396303902</v>
      </c>
      <c r="C183" s="337">
        <v>2.3161917530335967</v>
      </c>
      <c r="D183" s="337">
        <v>5.4411764705882346</v>
      </c>
      <c r="E183" s="337">
        <v>5.998476309156306</v>
      </c>
      <c r="F183" s="337">
        <v>6.340286460637631</v>
      </c>
      <c r="G183" s="338">
        <v>1.0199127146164999</v>
      </c>
      <c r="H183" s="338">
        <v>1.4135497429969313</v>
      </c>
      <c r="I183" s="337">
        <v>7</v>
      </c>
      <c r="J183" s="337">
        <v>7</v>
      </c>
      <c r="K183" s="338">
        <v>1.3218944358886686</v>
      </c>
      <c r="L183" s="338">
        <v>2.1999427917620138</v>
      </c>
      <c r="M183" s="337">
        <v>1.244343891402715</v>
      </c>
      <c r="N183" s="337">
        <v>5.971633242177842</v>
      </c>
      <c r="O183" s="337">
        <v>1.6644363740009709</v>
      </c>
      <c r="P183" s="337">
        <v>1.6604617766664198</v>
      </c>
      <c r="Q183" s="337">
        <v>2.5076425311469248</v>
      </c>
      <c r="R183" s="337">
        <v>2.765605581168554</v>
      </c>
      <c r="S183" s="337">
        <v>1.8967962390932147</v>
      </c>
      <c r="T183" s="337">
        <v>3.375545182497711</v>
      </c>
      <c r="U183" s="337">
        <v>1.6768235640811333</v>
      </c>
      <c r="V183" s="339">
        <v>1</v>
      </c>
      <c r="W183" s="337">
        <v>1.1799292262560606</v>
      </c>
      <c r="X183" s="337">
        <v>1.1468155832796243</v>
      </c>
      <c r="Y183" s="337">
        <v>1.717208022625204</v>
      </c>
      <c r="Z183" s="337">
        <v>4.400300924590252</v>
      </c>
      <c r="AA183" s="337">
        <v>5.7414307604722072</v>
      </c>
      <c r="AB183" s="337">
        <v>6.0317008427212251</v>
      </c>
      <c r="AC183" s="337">
        <v>6.7916403344031284</v>
      </c>
      <c r="AD183" s="337">
        <v>2.9356084996780427</v>
      </c>
      <c r="AE183" s="337">
        <v>1.5340270348138714</v>
      </c>
      <c r="AF183" s="337">
        <v>6.6395842339323519</v>
      </c>
      <c r="AG183" s="337">
        <v>6.3053455481934142</v>
      </c>
      <c r="AH183" s="337">
        <v>6.8958682546617975</v>
      </c>
      <c r="AI183" s="337">
        <v>7</v>
      </c>
      <c r="AJ183" s="337">
        <v>4.8921266968325785</v>
      </c>
      <c r="AK183" s="337">
        <v>2.3027349973365276</v>
      </c>
      <c r="AL183" s="337">
        <v>1.9491450909642714</v>
      </c>
      <c r="AM183" s="351">
        <v>3.677852608323779</v>
      </c>
      <c r="AN183" s="62" t="s">
        <v>442</v>
      </c>
    </row>
    <row r="184" spans="1:42" ht="13.5" customHeight="1">
      <c r="A184" s="352" t="s">
        <v>500</v>
      </c>
      <c r="B184" s="332">
        <f>B183</f>
        <v>4.802361396303902</v>
      </c>
      <c r="C184" s="332">
        <f t="shared" ref="C184:AM184" si="29">C183</f>
        <v>2.3161917530335967</v>
      </c>
      <c r="D184" s="332">
        <f t="shared" si="29"/>
        <v>5.4411764705882346</v>
      </c>
      <c r="E184" s="332">
        <f t="shared" si="29"/>
        <v>5.998476309156306</v>
      </c>
      <c r="F184" s="332">
        <f t="shared" si="29"/>
        <v>6.340286460637631</v>
      </c>
      <c r="G184" s="335">
        <f t="shared" si="29"/>
        <v>1.0199127146164999</v>
      </c>
      <c r="H184" s="335">
        <f t="shared" si="29"/>
        <v>1.4135497429969313</v>
      </c>
      <c r="I184" s="336">
        <f t="shared" si="29"/>
        <v>7</v>
      </c>
      <c r="J184" s="336">
        <f t="shared" si="29"/>
        <v>7</v>
      </c>
      <c r="K184" s="335">
        <f t="shared" si="29"/>
        <v>1.3218944358886686</v>
      </c>
      <c r="L184" s="335">
        <f t="shared" si="29"/>
        <v>2.1999427917620138</v>
      </c>
      <c r="M184" s="333">
        <f t="shared" si="29"/>
        <v>1.244343891402715</v>
      </c>
      <c r="N184" s="332">
        <f t="shared" si="29"/>
        <v>5.971633242177842</v>
      </c>
      <c r="O184" s="335">
        <f t="shared" si="29"/>
        <v>1.6644363740009709</v>
      </c>
      <c r="P184" s="332">
        <f t="shared" si="29"/>
        <v>1.6604617766664198</v>
      </c>
      <c r="Q184" s="332">
        <f t="shared" si="29"/>
        <v>2.5076425311469248</v>
      </c>
      <c r="R184" s="332">
        <f t="shared" si="29"/>
        <v>2.765605581168554</v>
      </c>
      <c r="S184" s="333">
        <f t="shared" si="29"/>
        <v>1.8967962390932147</v>
      </c>
      <c r="T184" s="332">
        <f t="shared" si="29"/>
        <v>3.375545182497711</v>
      </c>
      <c r="U184" s="332">
        <f t="shared" si="29"/>
        <v>1.6768235640811333</v>
      </c>
      <c r="V184" s="333">
        <f t="shared" si="29"/>
        <v>1</v>
      </c>
      <c r="W184" s="332">
        <f t="shared" si="29"/>
        <v>1.1799292262560606</v>
      </c>
      <c r="X184" s="333">
        <f t="shared" si="29"/>
        <v>1.1468155832796243</v>
      </c>
      <c r="Y184" s="332">
        <f t="shared" si="29"/>
        <v>1.717208022625204</v>
      </c>
      <c r="Z184" s="332">
        <f t="shared" si="29"/>
        <v>4.400300924590252</v>
      </c>
      <c r="AA184" s="332">
        <f t="shared" si="29"/>
        <v>5.7414307604722072</v>
      </c>
      <c r="AB184" s="333">
        <f t="shared" si="29"/>
        <v>6.0317008427212251</v>
      </c>
      <c r="AC184" s="332">
        <f t="shared" si="29"/>
        <v>6.7916403344031284</v>
      </c>
      <c r="AD184" s="332">
        <f t="shared" si="29"/>
        <v>2.9356084996780427</v>
      </c>
      <c r="AE184" s="332">
        <f t="shared" si="29"/>
        <v>1.5340270348138714</v>
      </c>
      <c r="AF184" s="332">
        <f t="shared" si="29"/>
        <v>6.6395842339323519</v>
      </c>
      <c r="AG184" s="332">
        <f t="shared" si="29"/>
        <v>6.3053455481934142</v>
      </c>
      <c r="AH184" s="336">
        <f t="shared" si="29"/>
        <v>6.8958682546617975</v>
      </c>
      <c r="AI184" s="336">
        <f t="shared" si="29"/>
        <v>7</v>
      </c>
      <c r="AJ184" s="336">
        <f t="shared" si="29"/>
        <v>4.8921266968325785</v>
      </c>
      <c r="AK184" s="332">
        <f t="shared" si="29"/>
        <v>2.3027349973365276</v>
      </c>
      <c r="AL184" s="332">
        <f t="shared" si="29"/>
        <v>1.9491450909642714</v>
      </c>
      <c r="AM184" s="353">
        <f t="shared" si="29"/>
        <v>3.677852608323779</v>
      </c>
      <c r="AN184" s="62"/>
    </row>
    <row r="185" spans="1:42" ht="13.5" customHeight="1">
      <c r="A185" s="348"/>
      <c r="B185" s="362"/>
      <c r="C185" s="362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362"/>
      <c r="W185" s="362"/>
      <c r="X185" s="362"/>
      <c r="Y185" s="362"/>
      <c r="Z185" s="362"/>
      <c r="AA185" s="362"/>
      <c r="AB185" s="337"/>
      <c r="AC185" s="337"/>
      <c r="AD185" s="337"/>
      <c r="AE185" s="337"/>
      <c r="AF185" s="337"/>
      <c r="AG185" s="337"/>
      <c r="AH185" s="337"/>
      <c r="AI185" s="337"/>
      <c r="AJ185" s="337"/>
      <c r="AK185" s="337"/>
      <c r="AL185" s="337"/>
      <c r="AM185" s="351"/>
      <c r="AN185" s="62"/>
    </row>
    <row r="186" spans="1:42" ht="13.5" customHeight="1">
      <c r="A186" s="350" t="s">
        <v>181</v>
      </c>
      <c r="B186" s="337">
        <v>4.7114989733059556</v>
      </c>
      <c r="C186" s="337">
        <v>1.3975423238019653</v>
      </c>
      <c r="D186" s="337">
        <v>1.9602076124567469</v>
      </c>
      <c r="E186" s="337">
        <v>5.5068736016313116</v>
      </c>
      <c r="F186" s="337">
        <v>6.5270052436992891</v>
      </c>
      <c r="G186" s="338">
        <v>1.0199127146164999</v>
      </c>
      <c r="H186" s="338">
        <v>1.0435436410006937</v>
      </c>
      <c r="I186" s="337">
        <v>1.0571359488286565</v>
      </c>
      <c r="J186" s="337">
        <v>1.0662824207492796</v>
      </c>
      <c r="K186" s="338">
        <v>1</v>
      </c>
      <c r="L186" s="338">
        <v>1.1066933638443937</v>
      </c>
      <c r="M186" s="337">
        <v>1.2515837104072398</v>
      </c>
      <c r="N186" s="337">
        <v>6.1278084312324186</v>
      </c>
      <c r="O186" s="338">
        <v>1.3852077185694229</v>
      </c>
      <c r="P186" s="337">
        <v>1.5281097406605484</v>
      </c>
      <c r="Q186" s="337">
        <v>1.5050384952244507</v>
      </c>
      <c r="R186" s="337">
        <v>1.6669486332675256</v>
      </c>
      <c r="S186" s="337">
        <v>5.8960065294869946</v>
      </c>
      <c r="T186" s="337">
        <v>5.2274720781184838</v>
      </c>
      <c r="U186" s="337">
        <v>1.0017731254306894</v>
      </c>
      <c r="V186" s="339">
        <v>1</v>
      </c>
      <c r="W186" s="337">
        <v>1.0163908712990504</v>
      </c>
      <c r="X186" s="337">
        <v>5.1804658239429022</v>
      </c>
      <c r="Y186" s="337">
        <v>1.681643212592018</v>
      </c>
      <c r="Z186" s="337">
        <v>2.8235484684958996</v>
      </c>
      <c r="AA186" s="337">
        <v>6.795903391672919</v>
      </c>
      <c r="AB186" s="337">
        <v>6.532447014227369</v>
      </c>
      <c r="AC186" s="337">
        <v>6.7731779339378155</v>
      </c>
      <c r="AD186" s="337">
        <v>2.2749517063747584</v>
      </c>
      <c r="AE186" s="337">
        <v>5.4443055006768599</v>
      </c>
      <c r="AF186" s="337">
        <v>6.9679158537936257</v>
      </c>
      <c r="AG186" s="337">
        <v>2.9452292652918599</v>
      </c>
      <c r="AH186" s="337">
        <v>5.6513372659763164</v>
      </c>
      <c r="AI186" s="337">
        <v>5.067349759760468</v>
      </c>
      <c r="AJ186" s="337">
        <v>6.3601098901098894</v>
      </c>
      <c r="AK186" s="337">
        <v>2.5706017838966355</v>
      </c>
      <c r="AL186" s="337">
        <v>2.3476296663655107</v>
      </c>
      <c r="AM186" s="351">
        <v>3.3356662625607152</v>
      </c>
      <c r="AN186" s="62" t="s">
        <v>442</v>
      </c>
    </row>
    <row r="187" spans="1:42" ht="28">
      <c r="A187" s="352" t="s">
        <v>501</v>
      </c>
      <c r="B187" s="332">
        <f>B186</f>
        <v>4.7114989733059556</v>
      </c>
      <c r="C187" s="333">
        <f t="shared" ref="C187:AM187" si="30">C186</f>
        <v>1.3975423238019653</v>
      </c>
      <c r="D187" s="333">
        <f t="shared" si="30"/>
        <v>1.9602076124567469</v>
      </c>
      <c r="E187" s="332">
        <f t="shared" si="30"/>
        <v>5.5068736016313116</v>
      </c>
      <c r="F187" s="332">
        <f t="shared" si="30"/>
        <v>6.5270052436992891</v>
      </c>
      <c r="G187" s="335">
        <f t="shared" si="30"/>
        <v>1.0199127146164999</v>
      </c>
      <c r="H187" s="335">
        <f t="shared" si="30"/>
        <v>1.0435436410006937</v>
      </c>
      <c r="I187" s="333">
        <f t="shared" si="30"/>
        <v>1.0571359488286565</v>
      </c>
      <c r="J187" s="333">
        <f t="shared" si="30"/>
        <v>1.0662824207492796</v>
      </c>
      <c r="K187" s="335">
        <f t="shared" si="30"/>
        <v>1</v>
      </c>
      <c r="L187" s="335">
        <f t="shared" si="30"/>
        <v>1.1066933638443937</v>
      </c>
      <c r="M187" s="333">
        <f t="shared" si="30"/>
        <v>1.2515837104072398</v>
      </c>
      <c r="N187" s="336">
        <f t="shared" si="30"/>
        <v>6.1278084312324186</v>
      </c>
      <c r="O187" s="335">
        <f t="shared" si="30"/>
        <v>1.3852077185694229</v>
      </c>
      <c r="P187" s="332">
        <f t="shared" si="30"/>
        <v>1.5281097406605484</v>
      </c>
      <c r="Q187" s="335">
        <f t="shared" si="30"/>
        <v>1.5050384952244507</v>
      </c>
      <c r="R187" s="333">
        <f t="shared" si="30"/>
        <v>1.6669486332675256</v>
      </c>
      <c r="S187" s="336">
        <f t="shared" si="30"/>
        <v>5.8960065294869946</v>
      </c>
      <c r="T187" s="336">
        <f t="shared" si="30"/>
        <v>5.2274720781184838</v>
      </c>
      <c r="U187" s="333">
        <f t="shared" si="30"/>
        <v>1.0017731254306894</v>
      </c>
      <c r="V187" s="333">
        <f t="shared" si="30"/>
        <v>1</v>
      </c>
      <c r="W187" s="333">
        <f t="shared" si="30"/>
        <v>1.0163908712990504</v>
      </c>
      <c r="X187" s="336">
        <f t="shared" si="30"/>
        <v>5.1804658239429022</v>
      </c>
      <c r="Y187" s="333">
        <f t="shared" si="30"/>
        <v>1.681643212592018</v>
      </c>
      <c r="Z187" s="333">
        <f t="shared" si="30"/>
        <v>2.8235484684958996</v>
      </c>
      <c r="AA187" s="333">
        <f t="shared" si="30"/>
        <v>6.795903391672919</v>
      </c>
      <c r="AB187" s="333">
        <f t="shared" si="30"/>
        <v>6.532447014227369</v>
      </c>
      <c r="AC187" s="332">
        <f t="shared" si="30"/>
        <v>6.7731779339378155</v>
      </c>
      <c r="AD187" s="333">
        <f t="shared" si="30"/>
        <v>2.2749517063747584</v>
      </c>
      <c r="AE187" s="336">
        <f t="shared" si="30"/>
        <v>5.4443055006768599</v>
      </c>
      <c r="AF187" s="336">
        <f t="shared" si="30"/>
        <v>6.9679158537936257</v>
      </c>
      <c r="AG187" s="332">
        <f t="shared" si="30"/>
        <v>2.9452292652918599</v>
      </c>
      <c r="AH187" s="332">
        <f t="shared" si="30"/>
        <v>5.6513372659763164</v>
      </c>
      <c r="AI187" s="332">
        <f t="shared" si="30"/>
        <v>5.067349759760468</v>
      </c>
      <c r="AJ187" s="333">
        <f t="shared" si="30"/>
        <v>6.3601098901098894</v>
      </c>
      <c r="AK187" s="332">
        <f t="shared" si="30"/>
        <v>2.5706017838966355</v>
      </c>
      <c r="AL187" s="332">
        <f t="shared" si="30"/>
        <v>2.3476296663655107</v>
      </c>
      <c r="AM187" s="353">
        <f t="shared" si="30"/>
        <v>3.3356662625607152</v>
      </c>
      <c r="AN187" s="62"/>
    </row>
    <row r="188" spans="1:42" ht="13.5" customHeight="1">
      <c r="A188" s="348"/>
      <c r="B188" s="362"/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362"/>
      <c r="W188" s="362"/>
      <c r="X188" s="362"/>
      <c r="Y188" s="362"/>
      <c r="Z188" s="362"/>
      <c r="AA188" s="362"/>
      <c r="AB188" s="362"/>
      <c r="AC188" s="362"/>
      <c r="AD188" s="362"/>
      <c r="AE188" s="337"/>
      <c r="AF188" s="337"/>
      <c r="AG188" s="337"/>
      <c r="AH188" s="337"/>
      <c r="AI188" s="337"/>
      <c r="AJ188" s="337"/>
      <c r="AK188" s="337"/>
      <c r="AL188" s="337"/>
      <c r="AM188" s="351"/>
      <c r="AN188" s="62"/>
    </row>
    <row r="189" spans="1:42" ht="13.5" customHeight="1">
      <c r="A189" s="348" t="s">
        <v>122</v>
      </c>
      <c r="B189" s="337">
        <v>4.7885010266940453</v>
      </c>
      <c r="C189" s="337">
        <v>2.4080742576305987</v>
      </c>
      <c r="D189" s="337">
        <v>4.5415224913494807</v>
      </c>
      <c r="E189" s="337">
        <v>6.3654535670792143</v>
      </c>
      <c r="F189" s="337">
        <v>6.9818659567346719</v>
      </c>
      <c r="G189" s="338">
        <v>1.0199127146164999</v>
      </c>
      <c r="H189" s="338">
        <v>1.0170087597692221</v>
      </c>
      <c r="I189" s="337">
        <v>1.0250133339332308</v>
      </c>
      <c r="J189" s="337">
        <v>1.1780979827089337</v>
      </c>
      <c r="K189" s="338">
        <v>1.00528483979786</v>
      </c>
      <c r="L189" s="338">
        <v>1.0926773455377574</v>
      </c>
      <c r="M189" s="337">
        <v>1.2135746606334841</v>
      </c>
      <c r="N189" s="337">
        <v>6.0643763053451751</v>
      </c>
      <c r="O189" s="338">
        <v>1.5456826411169837</v>
      </c>
      <c r="P189" s="337">
        <v>3.8837612595051572</v>
      </c>
      <c r="Q189" s="337">
        <v>1.7833701462060496</v>
      </c>
      <c r="R189" s="337">
        <v>2.0967533149941771</v>
      </c>
      <c r="S189" s="337">
        <v>1.8825746878018772</v>
      </c>
      <c r="T189" s="337">
        <v>3.6370112593046193</v>
      </c>
      <c r="U189" s="337">
        <v>1.0045506484875524</v>
      </c>
      <c r="V189" s="337">
        <v>1</v>
      </c>
      <c r="W189" s="337">
        <v>1.0491947952447536</v>
      </c>
      <c r="X189" s="337">
        <v>1.9780465346497367</v>
      </c>
      <c r="Y189" s="337">
        <v>1.617374138345524</v>
      </c>
      <c r="Z189" s="337">
        <v>4.6861086640869614</v>
      </c>
      <c r="AA189" s="337">
        <v>6.5058540216058907</v>
      </c>
      <c r="AB189" s="337">
        <v>5.5412215185186202</v>
      </c>
      <c r="AC189" s="337">
        <v>6.8221002146813836</v>
      </c>
      <c r="AD189" s="337">
        <v>4.2801030264005151</v>
      </c>
      <c r="AE189" s="337">
        <v>1.9283553876828474</v>
      </c>
      <c r="AF189" s="337">
        <v>6.8855742503332262</v>
      </c>
      <c r="AG189" s="337">
        <v>6.5885619030232734</v>
      </c>
      <c r="AH189" s="337">
        <v>6.5786023794122315</v>
      </c>
      <c r="AI189" s="337">
        <v>5.5792765146157324</v>
      </c>
      <c r="AJ189" s="337">
        <v>5.0148863636363634</v>
      </c>
      <c r="AK189" s="337">
        <v>2.4412392329468608</v>
      </c>
      <c r="AL189" s="337">
        <v>1.9310169498267171</v>
      </c>
      <c r="AM189" s="351">
        <v>3.3773671106555998</v>
      </c>
      <c r="AN189" s="62" t="s">
        <v>442</v>
      </c>
    </row>
    <row r="190" spans="1:42" ht="13.5" customHeight="1">
      <c r="A190" s="348" t="s">
        <v>141</v>
      </c>
      <c r="B190" s="337">
        <v>5.0410677618069819</v>
      </c>
      <c r="C190" s="337">
        <v>2.5272667932152819</v>
      </c>
      <c r="D190" s="337">
        <v>4.515570934256055</v>
      </c>
      <c r="E190" s="337">
        <v>6.2836160752216141</v>
      </c>
      <c r="F190" s="337">
        <v>6.2848917597362384</v>
      </c>
      <c r="G190" s="338">
        <v>2.1934726645022797</v>
      </c>
      <c r="H190" s="338">
        <v>1.1434461918532801</v>
      </c>
      <c r="I190" s="337">
        <v>1.8639163179417821</v>
      </c>
      <c r="J190" s="337">
        <v>1.6305475504322766</v>
      </c>
      <c r="K190" s="338">
        <v>1.0313392605873448</v>
      </c>
      <c r="L190" s="338">
        <v>1.1310068649885583</v>
      </c>
      <c r="M190" s="337">
        <v>2.9113122171945705</v>
      </c>
      <c r="N190" s="337">
        <v>5.3711760110945983</v>
      </c>
      <c r="O190" s="338">
        <v>2.0271821091217745</v>
      </c>
      <c r="P190" s="337">
        <v>1.7703990485176861</v>
      </c>
      <c r="Q190" s="337">
        <v>6.5859631036212125</v>
      </c>
      <c r="R190" s="337">
        <v>5.1783847501792355</v>
      </c>
      <c r="S190" s="337">
        <v>1.8907500386227769</v>
      </c>
      <c r="T190" s="337">
        <v>3.7752825750434038</v>
      </c>
      <c r="U190" s="337">
        <v>1.2767274849034467</v>
      </c>
      <c r="V190" s="337">
        <v>1</v>
      </c>
      <c r="W190" s="337">
        <v>1.0395435557746122</v>
      </c>
      <c r="X190" s="337">
        <v>2.2904410466184402</v>
      </c>
      <c r="Y190" s="337">
        <v>7</v>
      </c>
      <c r="Z190" s="337">
        <v>4.6097434286097103</v>
      </c>
      <c r="AA190" s="337">
        <v>6.3057080331048567</v>
      </c>
      <c r="AB190" s="337">
        <v>6.6075784804904014</v>
      </c>
      <c r="AC190" s="337">
        <v>6.787454801208864</v>
      </c>
      <c r="AD190" s="337">
        <v>3.4880875724404379</v>
      </c>
      <c r="AE190" s="337">
        <v>5.6720067247070007</v>
      </c>
      <c r="AF190" s="337">
        <v>5.0110328954775092</v>
      </c>
      <c r="AG190" s="337">
        <v>4.7782366976187856</v>
      </c>
      <c r="AH190" s="337">
        <v>6.256289569658704</v>
      </c>
      <c r="AI190" s="337">
        <v>4.1151718988768922</v>
      </c>
      <c r="AJ190" s="337">
        <v>3.5197813411078718</v>
      </c>
      <c r="AK190" s="337">
        <v>1.7835566188190066</v>
      </c>
      <c r="AL190" s="337">
        <v>1.2938800642254875</v>
      </c>
      <c r="AM190" s="351">
        <v>3.6754549254480797</v>
      </c>
      <c r="AN190" s="62" t="s">
        <v>442</v>
      </c>
      <c r="AO190" s="1" t="s">
        <v>444</v>
      </c>
      <c r="AP190" s="1">
        <f>MAX(B191:AL191)</f>
        <v>6.8047775079451238</v>
      </c>
    </row>
    <row r="191" spans="1:42" ht="43" thickBot="1">
      <c r="A191" s="355" t="s">
        <v>502</v>
      </c>
      <c r="B191" s="356">
        <f t="shared" ref="B191:AM191" si="31">AVERAGE(B189:B190)</f>
        <v>4.9147843942505141</v>
      </c>
      <c r="C191" s="359">
        <f t="shared" si="31"/>
        <v>2.4676705254229403</v>
      </c>
      <c r="D191" s="356">
        <f t="shared" si="31"/>
        <v>4.5285467128027683</v>
      </c>
      <c r="E191" s="356">
        <f t="shared" si="31"/>
        <v>6.3245348211504142</v>
      </c>
      <c r="F191" s="359">
        <f t="shared" si="31"/>
        <v>6.6333788582354547</v>
      </c>
      <c r="G191" s="357">
        <f t="shared" si="31"/>
        <v>1.6066926895593898</v>
      </c>
      <c r="H191" s="357">
        <f t="shared" si="31"/>
        <v>1.0802274758112511</v>
      </c>
      <c r="I191" s="356">
        <f t="shared" si="31"/>
        <v>1.4444648259375064</v>
      </c>
      <c r="J191" s="356">
        <f t="shared" si="31"/>
        <v>1.4043227665706053</v>
      </c>
      <c r="K191" s="357">
        <f t="shared" si="31"/>
        <v>1.0183120501926024</v>
      </c>
      <c r="L191" s="357">
        <f t="shared" si="31"/>
        <v>1.111842105263158</v>
      </c>
      <c r="M191" s="356">
        <f t="shared" si="31"/>
        <v>2.0624434389140274</v>
      </c>
      <c r="N191" s="356">
        <f t="shared" si="31"/>
        <v>5.7177761582198867</v>
      </c>
      <c r="O191" s="357">
        <f t="shared" si="31"/>
        <v>1.7864323751193791</v>
      </c>
      <c r="P191" s="360">
        <f t="shared" si="31"/>
        <v>2.8270801540114219</v>
      </c>
      <c r="Q191" s="356">
        <f t="shared" si="31"/>
        <v>4.1846666249136311</v>
      </c>
      <c r="R191" s="356">
        <f t="shared" si="31"/>
        <v>3.6375690325867063</v>
      </c>
      <c r="S191" s="358">
        <f t="shared" si="31"/>
        <v>1.8866623632123272</v>
      </c>
      <c r="T191" s="356">
        <f t="shared" si="31"/>
        <v>3.7061469171740118</v>
      </c>
      <c r="U191" s="356">
        <f t="shared" si="31"/>
        <v>1.1406390666954995</v>
      </c>
      <c r="V191" s="358">
        <f t="shared" si="31"/>
        <v>1</v>
      </c>
      <c r="W191" s="356">
        <f t="shared" si="31"/>
        <v>1.0443691755096829</v>
      </c>
      <c r="X191" s="356">
        <f t="shared" si="31"/>
        <v>2.1342437906340885</v>
      </c>
      <c r="Y191" s="360">
        <f t="shared" si="31"/>
        <v>4.3086870691727617</v>
      </c>
      <c r="Z191" s="356">
        <f t="shared" si="31"/>
        <v>4.6479260463483358</v>
      </c>
      <c r="AA191" s="358">
        <f t="shared" si="31"/>
        <v>6.4057810273553741</v>
      </c>
      <c r="AB191" s="358">
        <f t="shared" si="31"/>
        <v>6.0743999995045108</v>
      </c>
      <c r="AC191" s="358">
        <f t="shared" si="31"/>
        <v>6.8047775079451238</v>
      </c>
      <c r="AD191" s="356">
        <f t="shared" si="31"/>
        <v>3.8840952994204763</v>
      </c>
      <c r="AE191" s="356">
        <f t="shared" si="31"/>
        <v>3.8001810561949241</v>
      </c>
      <c r="AF191" s="356">
        <f t="shared" si="31"/>
        <v>5.9483035729053677</v>
      </c>
      <c r="AG191" s="356">
        <f t="shared" si="31"/>
        <v>5.6833993003210299</v>
      </c>
      <c r="AH191" s="356">
        <f t="shared" si="31"/>
        <v>6.4174459745354682</v>
      </c>
      <c r="AI191" s="356">
        <f t="shared" si="31"/>
        <v>4.8472242067463123</v>
      </c>
      <c r="AJ191" s="360">
        <f t="shared" si="31"/>
        <v>4.2673338523721176</v>
      </c>
      <c r="AK191" s="356">
        <f t="shared" si="31"/>
        <v>2.1123979258829335</v>
      </c>
      <c r="AL191" s="356">
        <f t="shared" si="31"/>
        <v>1.6124485070261023</v>
      </c>
      <c r="AM191" s="361">
        <f t="shared" si="31"/>
        <v>3.5264110180518395</v>
      </c>
      <c r="AN191" s="62"/>
      <c r="AO191" s="1" t="s">
        <v>445</v>
      </c>
      <c r="AP191" s="1">
        <f>MIN(B191:AL191)</f>
        <v>1</v>
      </c>
    </row>
    <row r="192" spans="1:42">
      <c r="A192" s="206"/>
      <c r="AN192" s="62"/>
    </row>
    <row r="193" spans="1:39">
      <c r="A193" s="2" t="s">
        <v>322</v>
      </c>
      <c r="B193" s="1">
        <f t="shared" ref="B193:AM193" si="32">MAX(B9,B13,B16,B22,B25,B28,B47,B53,B59,B65,B82,B89,B92,B95,B98,B110,B119,B125,B129,B141,B151,B154,B159,B166,B169,B172,B175,B178,B181,B184,B187,B191)</f>
        <v>5.8649897330595486</v>
      </c>
      <c r="C193" s="1">
        <f t="shared" si="32"/>
        <v>7</v>
      </c>
      <c r="D193" s="1">
        <f t="shared" si="32"/>
        <v>6.8339100346020762</v>
      </c>
      <c r="E193" s="1">
        <f t="shared" si="32"/>
        <v>6.8279985272876598</v>
      </c>
      <c r="F193" s="1">
        <f t="shared" si="32"/>
        <v>6.940053321843104</v>
      </c>
      <c r="G193" s="1">
        <f t="shared" si="32"/>
        <v>7</v>
      </c>
      <c r="H193" s="1">
        <f t="shared" si="32"/>
        <v>7</v>
      </c>
      <c r="I193" s="1">
        <f t="shared" si="32"/>
        <v>7</v>
      </c>
      <c r="J193" s="1">
        <f t="shared" si="32"/>
        <v>7</v>
      </c>
      <c r="K193" s="1">
        <f t="shared" si="32"/>
        <v>3.7775347955266758</v>
      </c>
      <c r="L193" s="1">
        <f t="shared" si="32"/>
        <v>6.4273455377574376</v>
      </c>
      <c r="M193" s="1">
        <f t="shared" si="32"/>
        <v>7</v>
      </c>
      <c r="N193" s="1">
        <f t="shared" si="32"/>
        <v>6.1604639336657598</v>
      </c>
      <c r="O193" s="1">
        <f t="shared" si="32"/>
        <v>3.9742467253604983</v>
      </c>
      <c r="P193" s="1">
        <f t="shared" si="32"/>
        <v>2.9203497925166664</v>
      </c>
      <c r="Q193" s="1">
        <f t="shared" si="32"/>
        <v>5.4747016775960882</v>
      </c>
      <c r="R193" s="1">
        <f t="shared" si="32"/>
        <v>4.6921374464619827</v>
      </c>
      <c r="S193" s="1">
        <f t="shared" si="32"/>
        <v>6.5844679251518485</v>
      </c>
      <c r="T193" s="1">
        <f t="shared" si="32"/>
        <v>7</v>
      </c>
      <c r="U193" s="1">
        <f t="shared" si="32"/>
        <v>2.9236952884778304</v>
      </c>
      <c r="V193" s="1">
        <f t="shared" si="32"/>
        <v>4</v>
      </c>
      <c r="W193" s="1">
        <f t="shared" si="32"/>
        <v>3.0219625760149507</v>
      </c>
      <c r="X193" s="1">
        <f t="shared" si="32"/>
        <v>7</v>
      </c>
      <c r="Y193" s="1">
        <f t="shared" si="32"/>
        <v>4.3086870691727617</v>
      </c>
      <c r="Z193" s="1">
        <f t="shared" si="32"/>
        <v>6.308499684952956</v>
      </c>
      <c r="AA193" s="1">
        <f t="shared" si="32"/>
        <v>6.8945488675869093</v>
      </c>
      <c r="AB193" s="1">
        <f t="shared" si="32"/>
        <v>6.532447014227369</v>
      </c>
      <c r="AC193" s="1">
        <f t="shared" si="32"/>
        <v>6.939579267852328</v>
      </c>
      <c r="AD193" s="1">
        <f t="shared" si="32"/>
        <v>5.3000643915003227</v>
      </c>
      <c r="AE193" s="1">
        <f t="shared" si="32"/>
        <v>5.4443055006768599</v>
      </c>
      <c r="AF193" s="1">
        <f t="shared" si="32"/>
        <v>6.9679158537936257</v>
      </c>
      <c r="AG193" s="1">
        <f t="shared" si="32"/>
        <v>7</v>
      </c>
      <c r="AH193" s="1">
        <f t="shared" si="32"/>
        <v>6.8958682546617975</v>
      </c>
      <c r="AI193" s="1">
        <f t="shared" si="32"/>
        <v>7</v>
      </c>
      <c r="AJ193" s="1">
        <f t="shared" si="32"/>
        <v>7</v>
      </c>
      <c r="AK193" s="1">
        <f t="shared" si="32"/>
        <v>2.882265984060191</v>
      </c>
      <c r="AL193" s="1">
        <f t="shared" si="32"/>
        <v>7</v>
      </c>
      <c r="AM193" s="1">
        <f t="shared" si="32"/>
        <v>3.7892682835782323</v>
      </c>
    </row>
    <row r="194" spans="1:39">
      <c r="A194" s="2" t="s">
        <v>323</v>
      </c>
      <c r="B194" s="1">
        <f t="shared" ref="B194:AM194" si="33">MIN(B9,B13,B16,B22,B25,B28,B47,B53,B59,B65,B82,B89,B92,B95,B98,B110,B119,B125,B129,B141,B151,B154,B159,B166,B169,B172,B175,B178,B181,B184,B187,B191)</f>
        <v>3.3886036960985626</v>
      </c>
      <c r="C194" s="1">
        <f t="shared" si="33"/>
        <v>1.1194135157680143</v>
      </c>
      <c r="D194" s="1">
        <f t="shared" si="33"/>
        <v>1.091695501730104</v>
      </c>
      <c r="E194" s="1">
        <f t="shared" si="33"/>
        <v>4.3854824548981837</v>
      </c>
      <c r="F194" s="1">
        <f t="shared" si="33"/>
        <v>5.3838163204850513</v>
      </c>
      <c r="G194" s="1">
        <f t="shared" si="33"/>
        <v>1.0199127146164999</v>
      </c>
      <c r="H194" s="1">
        <f t="shared" si="33"/>
        <v>1.0194847440563832</v>
      </c>
      <c r="I194" s="1">
        <f t="shared" si="33"/>
        <v>1.0151717962555189</v>
      </c>
      <c r="J194" s="1">
        <f t="shared" si="33"/>
        <v>1.0662824207492796</v>
      </c>
      <c r="K194" s="1">
        <f t="shared" si="33"/>
        <v>1</v>
      </c>
      <c r="L194" s="1">
        <f t="shared" si="33"/>
        <v>1.0758009153318078</v>
      </c>
      <c r="M194" s="1">
        <f t="shared" si="33"/>
        <v>1.244343891402715</v>
      </c>
      <c r="N194" s="1">
        <f t="shared" si="33"/>
        <v>1</v>
      </c>
      <c r="O194" s="1">
        <f t="shared" si="33"/>
        <v>1.1950482432183955</v>
      </c>
      <c r="P194" s="1">
        <f t="shared" si="33"/>
        <v>1.0433670939270872</v>
      </c>
      <c r="Q194" s="1">
        <f t="shared" si="33"/>
        <v>1.5050384952244507</v>
      </c>
      <c r="R194" s="1">
        <f t="shared" si="33"/>
        <v>1.6669486332675256</v>
      </c>
      <c r="S194" s="1">
        <f t="shared" si="33"/>
        <v>1.8716526583635953</v>
      </c>
      <c r="T194" s="1">
        <f t="shared" si="33"/>
        <v>2.0110022555170906</v>
      </c>
      <c r="U194" s="1">
        <f t="shared" si="33"/>
        <v>1.0017731254306894</v>
      </c>
      <c r="V194" s="1">
        <f t="shared" si="33"/>
        <v>1</v>
      </c>
      <c r="W194" s="1">
        <f t="shared" si="33"/>
        <v>1</v>
      </c>
      <c r="X194" s="1">
        <f t="shared" si="33"/>
        <v>1.096928511710116</v>
      </c>
      <c r="Y194" s="1">
        <f t="shared" si="33"/>
        <v>1.6278680938093586</v>
      </c>
      <c r="Z194" s="1">
        <f t="shared" si="33"/>
        <v>2.1613935811657337</v>
      </c>
      <c r="AA194" s="1">
        <f t="shared" si="33"/>
        <v>3.4173115719667884</v>
      </c>
      <c r="AB194" s="1">
        <f t="shared" si="33"/>
        <v>3.9485625886296249</v>
      </c>
      <c r="AC194" s="1">
        <f t="shared" si="33"/>
        <v>5.2997253316015911</v>
      </c>
      <c r="AD194" s="1">
        <f t="shared" si="33"/>
        <v>2.0199613650998067</v>
      </c>
      <c r="AE194" s="1">
        <f t="shared" si="33"/>
        <v>1.0941536283781752</v>
      </c>
      <c r="AF194" s="1">
        <f t="shared" si="33"/>
        <v>3.9908251335537646</v>
      </c>
      <c r="AG194" s="1">
        <f t="shared" si="33"/>
        <v>1</v>
      </c>
      <c r="AH194" s="1">
        <f t="shared" si="33"/>
        <v>2.9429360660844432</v>
      </c>
      <c r="AI194" s="1">
        <f t="shared" si="33"/>
        <v>1.6119727488030406</v>
      </c>
      <c r="AJ194" s="1">
        <f t="shared" si="33"/>
        <v>4.2673338523721176</v>
      </c>
      <c r="AK194" s="1">
        <f t="shared" si="33"/>
        <v>1.3943260706845853</v>
      </c>
      <c r="AL194" s="1">
        <f t="shared" si="33"/>
        <v>1.0766409571508777</v>
      </c>
      <c r="AM194" s="1">
        <f t="shared" si="33"/>
        <v>2.9215498361455055</v>
      </c>
    </row>
    <row r="196" spans="1:39">
      <c r="A196" s="2" t="s">
        <v>508</v>
      </c>
      <c r="B196" s="1" t="s">
        <v>511</v>
      </c>
      <c r="C196" s="1" t="s">
        <v>523</v>
      </c>
      <c r="D196" s="1" t="s">
        <v>520</v>
      </c>
      <c r="E196" s="1" t="s">
        <v>522</v>
      </c>
      <c r="F196" s="1" t="s">
        <v>524</v>
      </c>
      <c r="G196" s="1" t="s">
        <v>512</v>
      </c>
      <c r="H196" s="1" t="s">
        <v>512</v>
      </c>
      <c r="I196" s="1" t="s">
        <v>512</v>
      </c>
      <c r="J196" s="1" t="s">
        <v>512</v>
      </c>
      <c r="K196" s="1" t="s">
        <v>531</v>
      </c>
      <c r="L196" s="1" t="s">
        <v>523</v>
      </c>
      <c r="M196" s="1" t="s">
        <v>523</v>
      </c>
      <c r="N196" s="1" t="s">
        <v>536</v>
      </c>
      <c r="O196" s="1" t="s">
        <v>538</v>
      </c>
      <c r="P196" s="1" t="s">
        <v>540</v>
      </c>
      <c r="Q196" s="1" t="s">
        <v>542</v>
      </c>
      <c r="R196" s="1" t="s">
        <v>544</v>
      </c>
      <c r="S196" s="1" t="s">
        <v>547</v>
      </c>
      <c r="T196" s="1" t="s">
        <v>547</v>
      </c>
      <c r="U196" s="1" t="s">
        <v>548</v>
      </c>
      <c r="V196" s="1" t="s">
        <v>549</v>
      </c>
      <c r="W196" s="1" t="s">
        <v>549</v>
      </c>
      <c r="X196" s="1" t="s">
        <v>531</v>
      </c>
      <c r="Y196" s="1" t="s">
        <v>551</v>
      </c>
      <c r="Z196" s="1" t="s">
        <v>553</v>
      </c>
      <c r="AA196" s="1" t="s">
        <v>555</v>
      </c>
      <c r="AB196" s="1" t="s">
        <v>518</v>
      </c>
      <c r="AC196" s="1" t="s">
        <v>556</v>
      </c>
      <c r="AD196" s="1" t="s">
        <v>542</v>
      </c>
      <c r="AE196" s="1" t="s">
        <v>547</v>
      </c>
      <c r="AF196" s="1" t="s">
        <v>559</v>
      </c>
      <c r="AG196" s="1" t="s">
        <v>522</v>
      </c>
      <c r="AH196" s="1" t="s">
        <v>561</v>
      </c>
      <c r="AI196" s="1" t="s">
        <v>562</v>
      </c>
      <c r="AJ196" s="1" t="s">
        <v>518</v>
      </c>
      <c r="AK196" s="1" t="s">
        <v>563</v>
      </c>
    </row>
    <row r="197" spans="1:39">
      <c r="A197" s="2" t="s">
        <v>509</v>
      </c>
      <c r="B197" s="1" t="s">
        <v>510</v>
      </c>
      <c r="C197" s="1" t="s">
        <v>519</v>
      </c>
      <c r="D197" s="1" t="s">
        <v>521</v>
      </c>
      <c r="E197" s="1" t="s">
        <v>518</v>
      </c>
      <c r="F197" s="1" t="s">
        <v>526</v>
      </c>
      <c r="G197" s="1" t="s">
        <v>513</v>
      </c>
      <c r="H197" s="1" t="s">
        <v>513</v>
      </c>
      <c r="I197" s="1" t="s">
        <v>528</v>
      </c>
      <c r="J197" s="1" t="s">
        <v>530</v>
      </c>
      <c r="K197" s="1" t="s">
        <v>533</v>
      </c>
      <c r="L197" s="1" t="s">
        <v>534</v>
      </c>
      <c r="M197" s="1" t="s">
        <v>535</v>
      </c>
      <c r="N197" s="1" t="s">
        <v>537</v>
      </c>
      <c r="O197" s="1" t="s">
        <v>539</v>
      </c>
      <c r="P197" s="1" t="s">
        <v>541</v>
      </c>
      <c r="Q197" s="1" t="s">
        <v>543</v>
      </c>
      <c r="R197" s="1" t="s">
        <v>546</v>
      </c>
      <c r="S197" s="1" t="s">
        <v>545</v>
      </c>
      <c r="T197" s="1" t="s">
        <v>546</v>
      </c>
      <c r="U197" s="1" t="s">
        <v>532</v>
      </c>
      <c r="V197" s="1" t="s">
        <v>532</v>
      </c>
      <c r="W197" s="1" t="s">
        <v>550</v>
      </c>
      <c r="X197" s="1" t="s">
        <v>530</v>
      </c>
      <c r="Y197" s="1" t="s">
        <v>552</v>
      </c>
      <c r="Z197" s="1" t="s">
        <v>554</v>
      </c>
      <c r="AA197" s="1" t="s">
        <v>523</v>
      </c>
      <c r="AB197" s="1" t="s">
        <v>523</v>
      </c>
      <c r="AC197" s="1" t="s">
        <v>525</v>
      </c>
      <c r="AD197" s="1" t="s">
        <v>557</v>
      </c>
      <c r="AE197" s="1" t="s">
        <v>558</v>
      </c>
      <c r="AF197" s="1" t="s">
        <v>560</v>
      </c>
      <c r="AG197" s="1" t="s">
        <v>513</v>
      </c>
      <c r="AH197" s="1" t="s">
        <v>554</v>
      </c>
      <c r="AI197" s="1" t="s">
        <v>521</v>
      </c>
      <c r="AJ197" s="1" t="s">
        <v>523</v>
      </c>
      <c r="AK197" s="1" t="s">
        <v>519</v>
      </c>
    </row>
  </sheetData>
  <sortState ref="A1:DQ142">
    <sortCondition ref="AN1:AN142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AP34"/>
  <sheetViews>
    <sheetView zoomScale="77" zoomScaleNormal="77" zoomScalePageLayoutView="77" workbookViewId="0">
      <pane xSplit="2" ySplit="1" topLeftCell="Y2" activePane="bottomRight" state="frozen"/>
      <selection pane="topRight" activeCell="C1" sqref="C1"/>
      <selection pane="bottomLeft" activeCell="A2" sqref="A2"/>
      <selection pane="bottomRight" activeCell="AP7" sqref="AP7"/>
    </sheetView>
  </sheetViews>
  <sheetFormatPr baseColWidth="10" defaultColWidth="11.5" defaultRowHeight="14" x14ac:dyDescent="0"/>
  <cols>
    <col min="1" max="1" width="26" style="1" customWidth="1"/>
    <col min="2" max="2" width="16.1640625" style="2" customWidth="1"/>
    <col min="3" max="7" width="11.5" style="1"/>
    <col min="8" max="8" width="12" style="1" customWidth="1"/>
    <col min="9" max="40" width="11.5" style="1"/>
    <col min="41" max="41" width="26.1640625" style="1" customWidth="1"/>
    <col min="42" max="16384" width="11.5" style="1"/>
  </cols>
  <sheetData>
    <row r="1" spans="1:42" s="11" customFormat="1" ht="46" customHeight="1">
      <c r="A1" s="5" t="s">
        <v>449</v>
      </c>
      <c r="B1" s="7" t="s">
        <v>0</v>
      </c>
      <c r="C1" s="8" t="s">
        <v>1</v>
      </c>
      <c r="D1" s="13" t="s">
        <v>39</v>
      </c>
      <c r="E1" s="211" t="s">
        <v>2</v>
      </c>
      <c r="F1" s="211" t="s">
        <v>3</v>
      </c>
      <c r="G1" s="8" t="s">
        <v>365</v>
      </c>
      <c r="H1" s="8" t="s">
        <v>527</v>
      </c>
      <c r="I1" s="8" t="s">
        <v>529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10" t="s">
        <v>9</v>
      </c>
      <c r="P1" s="8" t="s">
        <v>10</v>
      </c>
      <c r="Q1" s="8" t="s">
        <v>11</v>
      </c>
      <c r="R1" s="8" t="s">
        <v>12</v>
      </c>
      <c r="S1" s="8" t="s">
        <v>13</v>
      </c>
      <c r="T1" s="8" t="s">
        <v>15</v>
      </c>
      <c r="U1" s="8" t="s">
        <v>16</v>
      </c>
      <c r="V1" s="8" t="s">
        <v>17</v>
      </c>
      <c r="W1" s="8" t="s">
        <v>18</v>
      </c>
      <c r="X1" s="8" t="s">
        <v>19</v>
      </c>
      <c r="Y1" s="8" t="s">
        <v>20</v>
      </c>
      <c r="Z1" s="8" t="s">
        <v>21</v>
      </c>
      <c r="AA1" s="7" t="s">
        <v>24</v>
      </c>
      <c r="AB1" s="7" t="s">
        <v>25</v>
      </c>
      <c r="AC1" s="7" t="s">
        <v>26</v>
      </c>
      <c r="AD1" s="8" t="s">
        <v>27</v>
      </c>
      <c r="AE1" s="8" t="s">
        <v>28</v>
      </c>
      <c r="AF1" s="7" t="s">
        <v>29</v>
      </c>
      <c r="AG1" s="8" t="s">
        <v>31</v>
      </c>
      <c r="AH1" s="8" t="s">
        <v>32</v>
      </c>
      <c r="AI1" s="8" t="s">
        <v>34</v>
      </c>
      <c r="AJ1" s="7" t="s">
        <v>35</v>
      </c>
      <c r="AK1" s="8" t="s">
        <v>36</v>
      </c>
      <c r="AL1" s="8" t="s">
        <v>37</v>
      </c>
      <c r="AM1" s="7" t="s">
        <v>56</v>
      </c>
      <c r="AN1" s="8" t="s">
        <v>389</v>
      </c>
    </row>
    <row r="2" spans="1:42" s="11" customFormat="1">
      <c r="A2" s="2" t="s">
        <v>450</v>
      </c>
      <c r="B2" s="1">
        <v>6.7273117200894301</v>
      </c>
      <c r="C2" s="1">
        <v>6.3707185614643871</v>
      </c>
      <c r="D2" s="1">
        <v>6.0805961857759003</v>
      </c>
      <c r="E2" s="1">
        <v>6.0253034572396427</v>
      </c>
      <c r="F2" s="1">
        <v>5.9013137273782883</v>
      </c>
      <c r="G2" s="1">
        <v>5.882892139190024</v>
      </c>
      <c r="H2" s="1">
        <v>5.8094985467353508</v>
      </c>
      <c r="I2" s="1">
        <v>5.6820909939395383</v>
      </c>
      <c r="J2" s="1">
        <v>5.6484130452700914</v>
      </c>
      <c r="K2" s="1">
        <v>5.5214169626193641</v>
      </c>
      <c r="L2" s="1">
        <v>4.9576839285485246</v>
      </c>
      <c r="M2" s="1">
        <v>4.2299966429880751</v>
      </c>
      <c r="N2" s="1">
        <v>4.7860123203285427</v>
      </c>
      <c r="O2" s="1">
        <v>4.4386435986159158</v>
      </c>
      <c r="P2" s="1">
        <v>3.6421845340281478</v>
      </c>
      <c r="Q2" s="1">
        <v>3.3988970847955939</v>
      </c>
      <c r="R2" s="1">
        <v>3.3343311833346765</v>
      </c>
      <c r="S2" s="1">
        <v>3.0073133981489359</v>
      </c>
      <c r="T2" s="1">
        <v>2.444511606428299</v>
      </c>
      <c r="U2" s="1">
        <v>2.3053538461538463</v>
      </c>
      <c r="V2" s="1">
        <v>2.1736475737099274</v>
      </c>
      <c r="W2" s="1">
        <v>2.1426953923721559</v>
      </c>
      <c r="X2" s="1">
        <v>2.0754759725400458</v>
      </c>
      <c r="Y2" s="1">
        <v>2.0647405497534135</v>
      </c>
      <c r="Z2" s="1">
        <v>1.9201182106610868</v>
      </c>
      <c r="AA2" s="1">
        <v>1.9130567858441387</v>
      </c>
      <c r="AB2" s="1">
        <v>1.875934771015793</v>
      </c>
      <c r="AC2" s="1">
        <v>1.8078581805295668</v>
      </c>
      <c r="AD2" s="1">
        <v>1.7424759491904265</v>
      </c>
      <c r="AE2" s="1">
        <v>1.558044956772334</v>
      </c>
      <c r="AF2" s="1">
        <v>1.4853467808207146</v>
      </c>
      <c r="AG2" s="1">
        <v>1.4633056763235417</v>
      </c>
      <c r="AH2" s="1">
        <v>1.4468690958715333</v>
      </c>
      <c r="AI2" s="1">
        <v>1.4319999999999999</v>
      </c>
      <c r="AJ2" s="1">
        <v>1.2465928667831649</v>
      </c>
      <c r="AK2" s="1">
        <v>1.1905371731485981</v>
      </c>
      <c r="AL2" s="1">
        <v>1.1386349151180288</v>
      </c>
      <c r="AM2" s="7"/>
      <c r="AN2" s="7"/>
    </row>
    <row r="3" spans="1:42">
      <c r="A3" s="206" t="s">
        <v>443</v>
      </c>
      <c r="B3" s="1">
        <v>4.397638603696099</v>
      </c>
      <c r="C3" s="69">
        <v>1.5829395889486872</v>
      </c>
      <c r="D3" s="18">
        <v>2.350519031141868</v>
      </c>
      <c r="E3" s="1">
        <v>5.8348285139766052</v>
      </c>
      <c r="F3" s="69">
        <v>6.7793288218796537</v>
      </c>
      <c r="G3" s="69">
        <v>1.6307796767615095</v>
      </c>
      <c r="H3" s="1">
        <v>1.0307471444590131</v>
      </c>
      <c r="I3" s="210">
        <v>1.0319061263759668</v>
      </c>
      <c r="J3" s="18">
        <v>1.1739481268011527</v>
      </c>
      <c r="K3" s="210">
        <v>1.0101919301030493</v>
      </c>
      <c r="L3" s="210">
        <v>1.0973112128146454</v>
      </c>
      <c r="M3" s="1">
        <v>2.014660633484163</v>
      </c>
      <c r="N3" s="209">
        <v>5.5330277477635361</v>
      </c>
      <c r="O3" s="69">
        <v>1.7204723838050007</v>
      </c>
      <c r="P3" s="1">
        <v>1.5179121789973926</v>
      </c>
      <c r="Q3" s="1">
        <v>2.5511886132312287</v>
      </c>
      <c r="R3" s="1">
        <v>3.1040597398206953</v>
      </c>
      <c r="S3" s="1">
        <v>2.3017719531466012</v>
      </c>
      <c r="T3" s="18">
        <v>3.3007810037231926</v>
      </c>
      <c r="U3" s="1">
        <v>1.0793282646534634</v>
      </c>
      <c r="V3" s="209">
        <v>2.2000000000000002</v>
      </c>
      <c r="W3" s="1">
        <v>1.0263028615513219</v>
      </c>
      <c r="X3" s="18">
        <v>3.0304373329801644</v>
      </c>
      <c r="Y3" s="1">
        <v>1.8352612095596179</v>
      </c>
      <c r="Z3" s="18">
        <v>3.2505950842337938</v>
      </c>
      <c r="AA3" s="69">
        <v>6.5828018398023174</v>
      </c>
      <c r="AB3" s="69">
        <v>6.0096270528348441</v>
      </c>
      <c r="AC3" s="69">
        <v>6.8614614161235838</v>
      </c>
      <c r="AD3" s="1">
        <v>2.5792594977462975</v>
      </c>
      <c r="AE3" s="1">
        <v>1.8527040309618101</v>
      </c>
      <c r="AF3" s="18">
        <v>6.0231395799550631</v>
      </c>
      <c r="AG3" s="18">
        <v>3.9796641509422677</v>
      </c>
      <c r="AH3" s="18">
        <v>4.3466224241897695</v>
      </c>
      <c r="AI3" s="1">
        <v>2.6445170924601467</v>
      </c>
      <c r="AJ3" s="69">
        <v>6.277197984058839</v>
      </c>
      <c r="AK3" s="1">
        <v>2.2770102516551765</v>
      </c>
      <c r="AL3" s="1">
        <v>1.7102815879164435</v>
      </c>
      <c r="AM3" s="1">
        <v>3.068384451150135</v>
      </c>
      <c r="AN3" s="62"/>
    </row>
    <row r="4" spans="1:42" hidden="1">
      <c r="A4" s="206" t="s">
        <v>503</v>
      </c>
      <c r="B4" s="1">
        <v>4.8739733059548254</v>
      </c>
      <c r="C4" s="18">
        <v>2.0006364534530388</v>
      </c>
      <c r="D4" s="1">
        <v>4.4705882352941178</v>
      </c>
      <c r="E4" s="1">
        <v>6.3394545300065133</v>
      </c>
      <c r="F4" s="18">
        <v>6.5717286510650901</v>
      </c>
      <c r="G4" s="1">
        <v>3.0627233208315485</v>
      </c>
      <c r="H4" s="210">
        <v>1.0468873559226299</v>
      </c>
      <c r="I4" s="210">
        <v>1.0286996881645589</v>
      </c>
      <c r="J4" s="69">
        <v>1.1495677233429396</v>
      </c>
      <c r="K4" s="210">
        <v>1.0071579218422662</v>
      </c>
      <c r="L4" s="210">
        <v>1.2125286041189931</v>
      </c>
      <c r="M4" s="1">
        <v>1.6479638009049773</v>
      </c>
      <c r="N4" s="18">
        <v>5.6131329646023413</v>
      </c>
      <c r="O4" s="209">
        <v>3.146077573158121</v>
      </c>
      <c r="P4" s="209">
        <v>2.6786660116209728</v>
      </c>
      <c r="Q4" s="1">
        <v>2.3386356599672693</v>
      </c>
      <c r="R4" s="1">
        <v>2.9707056616391654</v>
      </c>
      <c r="S4" s="69">
        <v>1.8716526583635953</v>
      </c>
      <c r="T4" s="18">
        <v>3.1938197463337508</v>
      </c>
      <c r="U4" s="69">
        <v>1.0354099729831352</v>
      </c>
      <c r="V4" s="69">
        <v>1</v>
      </c>
      <c r="W4" s="1">
        <v>1.0381064085256435</v>
      </c>
      <c r="X4" s="18">
        <v>3.0891395630399545</v>
      </c>
      <c r="Y4" s="69">
        <v>1.6503297930162844</v>
      </c>
      <c r="Z4" s="18">
        <v>4.6118854271942658</v>
      </c>
      <c r="AA4" s="69">
        <v>6.1885490648982255</v>
      </c>
      <c r="AB4" s="69">
        <v>6.2336760080121936</v>
      </c>
      <c r="AC4" s="69">
        <v>6.7994112218462881</v>
      </c>
      <c r="AD4" s="1">
        <v>3.786349001931745</v>
      </c>
      <c r="AE4" s="1">
        <v>2.0943648483256272</v>
      </c>
      <c r="AF4" s="18">
        <v>5.5086885103439549</v>
      </c>
      <c r="AG4" s="209">
        <v>6.4027566383558918</v>
      </c>
      <c r="AH4" s="209">
        <v>6.8263430630833248</v>
      </c>
      <c r="AI4" s="1">
        <v>2.4551076463044366</v>
      </c>
      <c r="AJ4" s="69">
        <v>6.3882204391195625</v>
      </c>
      <c r="AK4" s="1">
        <v>1.9672943600466541</v>
      </c>
      <c r="AL4" s="1">
        <v>1.9198110691080663</v>
      </c>
      <c r="AM4" s="1">
        <v>3.3843254838573502</v>
      </c>
      <c r="AN4" s="62"/>
    </row>
    <row r="5" spans="1:42" ht="28" hidden="1">
      <c r="A5" s="206" t="s">
        <v>504</v>
      </c>
      <c r="B5" s="1">
        <v>5.2443531827515404</v>
      </c>
      <c r="C5" s="69">
        <v>1.5827115389397732</v>
      </c>
      <c r="D5" s="1">
        <v>3.1107266435986158</v>
      </c>
      <c r="E5" s="1">
        <v>5.8416324449856969</v>
      </c>
      <c r="F5" s="18">
        <v>6.6242818286391394</v>
      </c>
      <c r="G5" s="69">
        <v>1.4799405262295473</v>
      </c>
      <c r="H5" s="210">
        <v>1.0413966796623129</v>
      </c>
      <c r="I5" s="69">
        <v>1.0603642855235496</v>
      </c>
      <c r="J5" s="18">
        <v>1.177521613832853</v>
      </c>
      <c r="K5" s="210">
        <v>1.0306679960372196</v>
      </c>
      <c r="L5" s="210">
        <v>1.1887871853546912</v>
      </c>
      <c r="M5" s="1">
        <v>2.0244343891402714</v>
      </c>
      <c r="N5" s="18">
        <v>4.3391702644091232</v>
      </c>
      <c r="O5" s="69">
        <v>1.6471580126873273</v>
      </c>
      <c r="P5" s="209">
        <v>2.9203497925166664</v>
      </c>
      <c r="Q5" s="1">
        <v>2.3952036070247131</v>
      </c>
      <c r="R5" s="69">
        <v>2.4863172525945192</v>
      </c>
      <c r="S5" s="69">
        <v>1.896432047991887</v>
      </c>
      <c r="T5" s="69">
        <v>2.3492843204562668</v>
      </c>
      <c r="U5" s="1">
        <v>1.093104657231089</v>
      </c>
      <c r="V5" s="69">
        <v>1</v>
      </c>
      <c r="W5" s="1">
        <v>1.0358894785088115</v>
      </c>
      <c r="X5" s="1">
        <v>2.5340735932193481</v>
      </c>
      <c r="Y5" s="69">
        <v>1.6655888847506501</v>
      </c>
      <c r="Z5" s="18">
        <v>3.3628274782507868</v>
      </c>
      <c r="AA5" s="69">
        <v>6.2542551320895594</v>
      </c>
      <c r="AB5" s="18">
        <v>5.4718169497533813</v>
      </c>
      <c r="AC5" s="69">
        <v>6.8086478323971109</v>
      </c>
      <c r="AD5" s="1">
        <v>2.603348358016742</v>
      </c>
      <c r="AE5" s="1">
        <v>1.881098377083235</v>
      </c>
      <c r="AF5" s="209">
        <v>6.9679158537936257</v>
      </c>
      <c r="AG5" s="1">
        <v>3.8483499067967344</v>
      </c>
      <c r="AH5" s="18">
        <v>6.0000704995034564</v>
      </c>
      <c r="AI5" s="18">
        <v>3.353051534369583</v>
      </c>
      <c r="AJ5" s="18">
        <v>5.92365988909427</v>
      </c>
      <c r="AK5" s="209">
        <v>2.882265984060191</v>
      </c>
      <c r="AL5" s="1">
        <v>1.6001410855871121</v>
      </c>
      <c r="AM5" s="1">
        <v>3.0736983542400376</v>
      </c>
      <c r="AN5" s="62"/>
    </row>
    <row r="6" spans="1:42" ht="28">
      <c r="A6" s="206" t="s">
        <v>505</v>
      </c>
      <c r="B6" s="209">
        <v>5.3871919917864473</v>
      </c>
      <c r="C6" s="69">
        <v>1.4012887516125203</v>
      </c>
      <c r="D6" s="18">
        <v>2.3386678200692037</v>
      </c>
      <c r="E6" s="69">
        <v>4.3854824548981837</v>
      </c>
      <c r="F6" s="1">
        <v>6.396482143338039</v>
      </c>
      <c r="G6" s="18">
        <v>1.7557451636524544</v>
      </c>
      <c r="H6" s="210">
        <v>1.0385018079461741</v>
      </c>
      <c r="I6" s="69">
        <v>1.0151717962555189</v>
      </c>
      <c r="J6" s="1">
        <v>1.2096541786743518</v>
      </c>
      <c r="K6" s="210">
        <v>1.0035980385577892</v>
      </c>
      <c r="L6" s="210">
        <v>1.272954805491991</v>
      </c>
      <c r="M6" s="1">
        <v>2.050678733031674</v>
      </c>
      <c r="N6" s="18">
        <v>5.6242516188029779</v>
      </c>
      <c r="O6" s="1">
        <v>1.833540205240163</v>
      </c>
      <c r="P6" s="209">
        <v>2.6978661037016045</v>
      </c>
      <c r="Q6" s="1">
        <v>3.716189513340634</v>
      </c>
      <c r="R6" s="209">
        <v>4.2138993130714617</v>
      </c>
      <c r="S6" s="69">
        <v>1.8929523294892996</v>
      </c>
      <c r="T6" s="18">
        <v>3.2835876480041568</v>
      </c>
      <c r="U6" s="69">
        <v>1.0511406836034154</v>
      </c>
      <c r="V6" s="69">
        <v>1</v>
      </c>
      <c r="W6" s="1">
        <v>1.0300686939269523</v>
      </c>
      <c r="X6" s="1">
        <v>2.9654515306306943</v>
      </c>
      <c r="Y6" s="69">
        <v>1.7021723144849135</v>
      </c>
      <c r="Z6" s="69">
        <v>2.6031290792682045</v>
      </c>
      <c r="AA6" s="69">
        <v>6.5697702848702804</v>
      </c>
      <c r="AB6" s="18">
        <v>5.9292660544922455</v>
      </c>
      <c r="AC6" s="69">
        <v>6.829924548251471</v>
      </c>
      <c r="AD6" s="1">
        <v>2.5783322601416616</v>
      </c>
      <c r="AE6" s="1">
        <v>2.9579674125637654</v>
      </c>
      <c r="AF6" s="1">
        <v>5.2034622774754116</v>
      </c>
      <c r="AG6" s="1">
        <v>3.8207590082733773</v>
      </c>
      <c r="AH6" s="18">
        <v>5.4809072753282333</v>
      </c>
      <c r="AI6" s="69">
        <v>1.927558035165047</v>
      </c>
      <c r="AJ6" s="69">
        <v>6.1547765341705034</v>
      </c>
      <c r="AK6" s="1">
        <v>2.2773190493458682</v>
      </c>
      <c r="AL6" s="1">
        <v>1.5239850783408611</v>
      </c>
      <c r="AM6" s="1">
        <v>3.0844241766837177</v>
      </c>
      <c r="AN6" s="62"/>
      <c r="AO6" s="1" t="s">
        <v>445</v>
      </c>
      <c r="AP6" s="1">
        <v>1</v>
      </c>
    </row>
    <row r="7" spans="1:42" ht="28">
      <c r="A7" s="206" t="s">
        <v>506</v>
      </c>
      <c r="B7" s="1">
        <v>4.9625256673511302</v>
      </c>
      <c r="C7" s="69">
        <v>1.4845078788275545</v>
      </c>
      <c r="D7" s="1">
        <v>2.5276816608996535</v>
      </c>
      <c r="E7" s="1">
        <v>5.6346597184853717</v>
      </c>
      <c r="F7" s="69">
        <v>6.7930466162173806</v>
      </c>
      <c r="G7" s="69">
        <v>1.1272149620790657</v>
      </c>
      <c r="H7" s="69">
        <v>1.1788455960514381</v>
      </c>
      <c r="I7" s="69">
        <v>1.0654825081453181</v>
      </c>
      <c r="J7" s="1">
        <v>1.5365994236311238</v>
      </c>
      <c r="K7" s="69">
        <v>1.0975676819396292</v>
      </c>
      <c r="L7" s="1">
        <v>1.6896453089244852</v>
      </c>
      <c r="M7" s="1">
        <v>4.6253393665158375</v>
      </c>
      <c r="N7" s="18">
        <v>5.1274785917373524</v>
      </c>
      <c r="O7" s="1">
        <v>2.0651173273269672</v>
      </c>
      <c r="P7" s="1">
        <v>1.7206205258115606</v>
      </c>
      <c r="Q7" s="1">
        <v>3.6114385508858975</v>
      </c>
      <c r="R7" s="1">
        <v>3.848140952117018</v>
      </c>
      <c r="S7" s="69">
        <v>1.9717018321986404</v>
      </c>
      <c r="T7" s="1">
        <v>2.8721612575565758</v>
      </c>
      <c r="U7" s="1">
        <v>1.0795765172651575</v>
      </c>
      <c r="V7" s="69">
        <v>1</v>
      </c>
      <c r="W7" s="69">
        <v>1.022487086353645</v>
      </c>
      <c r="X7" s="1">
        <v>2.1698834232929984</v>
      </c>
      <c r="Y7" s="1">
        <v>1.7890611331910216</v>
      </c>
      <c r="Z7" s="1">
        <v>3.7261196420521885</v>
      </c>
      <c r="AA7" s="69">
        <v>6.689225754790133</v>
      </c>
      <c r="AB7" s="1">
        <v>5.9706968158303271</v>
      </c>
      <c r="AC7" s="69">
        <v>6.8068932666016453</v>
      </c>
      <c r="AD7" s="1">
        <v>2.7385705086928525</v>
      </c>
      <c r="AE7" s="1">
        <v>1.5190879867732909</v>
      </c>
      <c r="AF7" s="1">
        <v>5.8487489920524496</v>
      </c>
      <c r="AG7" s="1">
        <v>2.160602538140902</v>
      </c>
      <c r="AH7" s="1">
        <v>5.8162682375022783</v>
      </c>
      <c r="AI7" s="1">
        <v>5.0811303454607835</v>
      </c>
      <c r="AJ7" s="1">
        <v>5.6458139534883722</v>
      </c>
      <c r="AK7" s="1">
        <v>2.1522741725628878</v>
      </c>
      <c r="AL7" s="1">
        <v>1.9213136383933362</v>
      </c>
      <c r="AM7" s="1">
        <v>3.1912845794363855</v>
      </c>
      <c r="AN7" s="62"/>
    </row>
    <row r="8" spans="1:42" ht="28" hidden="1">
      <c r="A8" s="206" t="s">
        <v>607</v>
      </c>
      <c r="B8" s="1">
        <v>4.571355236139631</v>
      </c>
      <c r="C8" s="1">
        <v>3.2136419508811387</v>
      </c>
      <c r="D8" s="1">
        <v>5.6003460207612452</v>
      </c>
      <c r="E8" s="1">
        <v>5.8544790280098553</v>
      </c>
      <c r="F8" s="69">
        <v>6.8236685889716888</v>
      </c>
      <c r="G8" s="209">
        <v>7</v>
      </c>
      <c r="H8" s="1">
        <v>1.941202850208545</v>
      </c>
      <c r="I8" s="210">
        <v>1.0848341146800238</v>
      </c>
      <c r="J8" s="1">
        <v>3.8242074927953893</v>
      </c>
      <c r="K8" s="209">
        <v>3.7320387305244802</v>
      </c>
      <c r="L8" s="209">
        <v>6.4273455377574376</v>
      </c>
      <c r="M8" s="1">
        <v>1.4959276018099548</v>
      </c>
      <c r="N8" s="209">
        <v>6.1604639336657598</v>
      </c>
      <c r="O8" s="69">
        <v>1.5706370537572567</v>
      </c>
      <c r="P8" s="1">
        <v>2.1646947678077151</v>
      </c>
      <c r="Q8" s="1">
        <v>3.224931642825708</v>
      </c>
      <c r="R8" s="1">
        <v>3.0586550267610022</v>
      </c>
      <c r="S8" s="69">
        <v>1.8812901019947379</v>
      </c>
      <c r="T8" s="69">
        <v>2.3393137553838974</v>
      </c>
      <c r="U8" s="1">
        <v>1.3830072219425227</v>
      </c>
      <c r="V8" s="69">
        <v>1</v>
      </c>
      <c r="W8" s="1">
        <v>1.1426756224661418</v>
      </c>
      <c r="X8" s="1">
        <v>1.8298004888868094</v>
      </c>
      <c r="Y8" s="209">
        <v>2.0870980815257152</v>
      </c>
      <c r="Z8" s="209">
        <v>5.2979297856188481</v>
      </c>
      <c r="AA8" s="1">
        <v>5.6311664186195909</v>
      </c>
      <c r="AB8" s="209">
        <v>3.9485625886296249</v>
      </c>
      <c r="AC8" s="69">
        <v>6.8075875473409848</v>
      </c>
      <c r="AD8" s="1">
        <v>3.6155827430779142</v>
      </c>
      <c r="AE8" s="1">
        <v>1.0941536283781752</v>
      </c>
      <c r="AF8" s="1">
        <v>6.929046149049606</v>
      </c>
      <c r="AG8" s="209">
        <v>6.5171399844619575</v>
      </c>
      <c r="AH8" s="209">
        <v>6.6333179718836748</v>
      </c>
      <c r="AI8" s="1">
        <v>4.8745217985629417</v>
      </c>
      <c r="AJ8" s="1">
        <v>5.8510672645739916</v>
      </c>
      <c r="AK8" s="1">
        <v>2.2493060569038819</v>
      </c>
      <c r="AL8" s="1">
        <v>1.3419297057367425</v>
      </c>
      <c r="AM8" s="1">
        <v>3.7892682835782323</v>
      </c>
      <c r="AN8" s="62"/>
      <c r="AO8" s="1" t="s">
        <v>445</v>
      </c>
      <c r="AP8" s="1">
        <v>1</v>
      </c>
    </row>
    <row r="9" spans="1:42" ht="28" hidden="1">
      <c r="A9" s="206" t="s">
        <v>479</v>
      </c>
      <c r="B9" s="1">
        <v>5.1867375286870399</v>
      </c>
      <c r="C9" s="1">
        <v>2.1933002670583264</v>
      </c>
      <c r="D9" s="1">
        <v>5.1416649704864641</v>
      </c>
      <c r="E9" s="1">
        <v>5.928685737514015</v>
      </c>
      <c r="F9" s="1">
        <v>6.3497893445477729</v>
      </c>
      <c r="G9" s="210">
        <v>1.0342806742731692</v>
      </c>
      <c r="H9" s="210">
        <v>1.0895763089669359</v>
      </c>
      <c r="I9" s="69">
        <v>1.0638160835377246</v>
      </c>
      <c r="J9" s="1">
        <v>1.2175283946431599</v>
      </c>
      <c r="K9" s="210">
        <v>1.0656803484066688</v>
      </c>
      <c r="L9" s="210">
        <v>1.4125386996904028</v>
      </c>
      <c r="M9" s="1">
        <v>1.954910833111525</v>
      </c>
      <c r="N9" s="1">
        <v>5.8500175703266279</v>
      </c>
      <c r="O9" s="210">
        <v>2.1029213564628373</v>
      </c>
      <c r="P9" s="1">
        <v>2.1709084434111823</v>
      </c>
      <c r="Q9" s="1">
        <v>2.5458012968524306</v>
      </c>
      <c r="R9" s="1">
        <v>2.7124282132122643</v>
      </c>
      <c r="S9" s="1">
        <v>2.1042291124974648</v>
      </c>
      <c r="T9" s="1">
        <v>2.5540113727017113</v>
      </c>
      <c r="U9" s="1">
        <v>1.3049054440569205</v>
      </c>
      <c r="V9" s="69">
        <v>1</v>
      </c>
      <c r="W9" s="1">
        <v>1.7205304541264164</v>
      </c>
      <c r="X9" s="1">
        <v>1.4166684097034068</v>
      </c>
      <c r="Y9" s="1">
        <v>1.7485494781956579</v>
      </c>
      <c r="Z9" s="18">
        <v>4.3930941095203888</v>
      </c>
      <c r="AA9" s="1">
        <v>5.218994523196451</v>
      </c>
      <c r="AB9" s="1">
        <v>5.4455485151719714</v>
      </c>
      <c r="AC9" s="1">
        <v>6.6813800630108231</v>
      </c>
      <c r="AD9" s="1">
        <v>4.2345179552307108</v>
      </c>
      <c r="AE9" s="1">
        <v>1.7053300159523976</v>
      </c>
      <c r="AF9" s="1">
        <v>6.364576918070056</v>
      </c>
      <c r="AG9" s="1">
        <v>5.6049825547886289</v>
      </c>
      <c r="AH9" s="1">
        <v>6.3241845069325802</v>
      </c>
      <c r="AI9" s="209">
        <v>6.0909220066870819</v>
      </c>
      <c r="AJ9" s="69">
        <v>6.2966793257083626</v>
      </c>
      <c r="AK9" s="1">
        <v>2.2356959157062875</v>
      </c>
      <c r="AL9" s="1">
        <v>1.7485712469094594</v>
      </c>
      <c r="AM9" s="1">
        <v>3.3301069729555492</v>
      </c>
      <c r="AN9" s="62"/>
    </row>
    <row r="10" spans="1:42" ht="28" hidden="1">
      <c r="A10" s="206" t="s">
        <v>516</v>
      </c>
      <c r="B10" s="1">
        <v>4.1366786447638608</v>
      </c>
      <c r="C10" s="1">
        <v>2.4032546402526274</v>
      </c>
      <c r="D10" s="1">
        <v>4.6851211072664363</v>
      </c>
      <c r="E10" s="209">
        <v>6.4660511484324106</v>
      </c>
      <c r="F10" s="1">
        <v>6.4909749125729519</v>
      </c>
      <c r="G10" s="210">
        <v>1.0199127146164999</v>
      </c>
      <c r="H10" s="210">
        <v>1.1193804904767841</v>
      </c>
      <c r="I10" s="69">
        <v>1.0822635799931462</v>
      </c>
      <c r="J10" s="1">
        <v>1.2501440922190201</v>
      </c>
      <c r="K10" s="210">
        <v>1.0229194058008644</v>
      </c>
      <c r="L10" s="210">
        <v>1.2135297482837528</v>
      </c>
      <c r="M10" s="1">
        <v>1.9488687782805429</v>
      </c>
      <c r="N10" s="1">
        <v>5.3978331535971851</v>
      </c>
      <c r="O10" s="210">
        <v>1.4841155331639304</v>
      </c>
      <c r="P10" s="1">
        <v>2.2148735404995263</v>
      </c>
      <c r="Q10" s="1">
        <v>3.3302413058661653</v>
      </c>
      <c r="R10" s="1">
        <v>3.0377389277239963</v>
      </c>
      <c r="S10" s="1">
        <v>1.9396607062416114</v>
      </c>
      <c r="T10" s="1">
        <v>2.7386449106152013</v>
      </c>
      <c r="U10" s="1">
        <v>1.0697738186822581</v>
      </c>
      <c r="V10" s="69">
        <v>1</v>
      </c>
      <c r="W10" s="1">
        <v>1.1148180249107191</v>
      </c>
      <c r="X10" s="1">
        <v>1.6943348648651655</v>
      </c>
      <c r="Y10" s="1">
        <v>1.7633824611799476</v>
      </c>
      <c r="Z10" s="209">
        <v>5.0648515899519087</v>
      </c>
      <c r="AA10" s="1">
        <v>5.8730255951847585</v>
      </c>
      <c r="AB10" s="69">
        <v>6.3505003234285411</v>
      </c>
      <c r="AC10" s="1">
        <v>6.7844524587428063</v>
      </c>
      <c r="AD10" s="1">
        <v>3.2971828718609144</v>
      </c>
      <c r="AE10" s="1">
        <v>2.0550322209401957</v>
      </c>
      <c r="AF10" s="1">
        <v>6.6980963899647818</v>
      </c>
      <c r="AG10" s="1">
        <v>5.9549940923981941</v>
      </c>
      <c r="AH10" s="1">
        <v>6.3158224403586845</v>
      </c>
      <c r="AI10" s="1">
        <v>5.993441357713686</v>
      </c>
      <c r="AJ10" s="1">
        <v>5.3672586048586419</v>
      </c>
      <c r="AK10" s="1">
        <v>1.9656479380530714</v>
      </c>
      <c r="AL10" s="1">
        <v>1.6860539935529317</v>
      </c>
      <c r="AM10" s="1">
        <v>3.3251588212787491</v>
      </c>
      <c r="AN10" s="62"/>
    </row>
    <row r="11" spans="1:42" ht="28" hidden="1">
      <c r="A11" s="206" t="s">
        <v>480</v>
      </c>
      <c r="B11" s="209">
        <v>5.4087525667351137</v>
      </c>
      <c r="C11" s="1">
        <v>2.9911619906602276</v>
      </c>
      <c r="D11" s="1">
        <v>5.438148788927335</v>
      </c>
      <c r="E11" s="1">
        <v>6.1191254354413882</v>
      </c>
      <c r="F11" s="1">
        <v>6.4832432453227984</v>
      </c>
      <c r="G11" s="210">
        <v>1.0450475444384786</v>
      </c>
      <c r="H11" s="210">
        <v>1.0712185407704091</v>
      </c>
      <c r="I11" s="69">
        <v>1.0634802540124122</v>
      </c>
      <c r="J11" s="1">
        <v>1.4038904899135447</v>
      </c>
      <c r="K11" s="210">
        <v>1.1338377230419319</v>
      </c>
      <c r="L11" s="210">
        <v>2.1714101830663615</v>
      </c>
      <c r="M11" s="1">
        <v>2.141628959276018</v>
      </c>
      <c r="N11" s="1">
        <v>5.818128152276536</v>
      </c>
      <c r="O11" s="210">
        <v>1.5850754212561005</v>
      </c>
      <c r="P11" s="1">
        <v>1.9127155202024793</v>
      </c>
      <c r="Q11" s="1">
        <v>3.6163915164569995</v>
      </c>
      <c r="R11" s="1">
        <v>3.1031647513151634</v>
      </c>
      <c r="S11" s="1">
        <v>3.1723682052918032</v>
      </c>
      <c r="T11" s="1">
        <v>2.9376016047076625</v>
      </c>
      <c r="U11" s="1">
        <v>1.1204999713529749</v>
      </c>
      <c r="V11" s="69">
        <v>1</v>
      </c>
      <c r="W11" s="1">
        <v>1.3123698032355386</v>
      </c>
      <c r="X11" s="1">
        <v>1.3576794513808386</v>
      </c>
      <c r="Y11" s="69">
        <v>1.655113553529058</v>
      </c>
      <c r="Z11" s="1">
        <v>4.2322782121737106</v>
      </c>
      <c r="AA11" s="1">
        <v>5.9397528723758093</v>
      </c>
      <c r="AB11" s="69">
        <v>6.0483381879792697</v>
      </c>
      <c r="AC11" s="209">
        <v>5.2997253316015911</v>
      </c>
      <c r="AD11" s="1">
        <v>3.4609242656892372</v>
      </c>
      <c r="AE11" s="1">
        <v>2.2360390942020909</v>
      </c>
      <c r="AF11" s="1">
        <v>5.9938228995486522</v>
      </c>
      <c r="AG11" s="1">
        <v>5.4736248099080491</v>
      </c>
      <c r="AH11" s="1">
        <v>6.2063381926175047</v>
      </c>
      <c r="AI11" s="209">
        <v>6.059840047664685</v>
      </c>
      <c r="AJ11" s="69">
        <v>6.5427607435379205</v>
      </c>
      <c r="AK11" s="1">
        <v>2.6009254176288774</v>
      </c>
      <c r="AL11" s="1">
        <v>1.9132744449582137</v>
      </c>
      <c r="AM11" s="1">
        <v>3.434316167364778</v>
      </c>
      <c r="AN11" s="62"/>
    </row>
    <row r="12" spans="1:42" ht="28">
      <c r="A12" s="206" t="s">
        <v>481</v>
      </c>
      <c r="B12" s="1">
        <v>3.7647587268993843</v>
      </c>
      <c r="C12" s="18">
        <v>2.0026360230806568</v>
      </c>
      <c r="D12" s="1">
        <v>3.2080449826989614</v>
      </c>
      <c r="E12" s="1">
        <v>6.0544252173666759</v>
      </c>
      <c r="F12" s="1">
        <v>6.2604883603725607</v>
      </c>
      <c r="G12" s="210">
        <v>1.0322450479411882</v>
      </c>
      <c r="H12" s="210">
        <v>1.0693729557283771</v>
      </c>
      <c r="I12" s="69">
        <v>1.081298088900339</v>
      </c>
      <c r="J12" s="69">
        <v>1.1534582132564841</v>
      </c>
      <c r="K12" s="210">
        <v>1.0177272896091774</v>
      </c>
      <c r="L12" s="210">
        <v>1.1409467963386728</v>
      </c>
      <c r="M12" s="1">
        <v>1.7366515837104073</v>
      </c>
      <c r="N12" s="209">
        <v>5.9939877099826324</v>
      </c>
      <c r="O12" s="210">
        <v>1.4877404236061751</v>
      </c>
      <c r="P12" s="1">
        <v>1.6802145757708651</v>
      </c>
      <c r="Q12" s="209">
        <v>5.4747016775960882</v>
      </c>
      <c r="R12" s="209">
        <v>4.6921374464619827</v>
      </c>
      <c r="S12" s="1">
        <v>2.323678270668796</v>
      </c>
      <c r="T12" s="1">
        <v>4.1781744098268305</v>
      </c>
      <c r="U12" s="69">
        <v>1.0421154705968743</v>
      </c>
      <c r="V12" s="69">
        <v>1</v>
      </c>
      <c r="W12" s="1">
        <v>1.0390213254841008</v>
      </c>
      <c r="X12" s="1">
        <v>3.1177989862021436</v>
      </c>
      <c r="Y12" s="1">
        <v>1.7586888963492422</v>
      </c>
      <c r="Z12" s="1">
        <v>4.0453815449306791</v>
      </c>
      <c r="AA12" s="69">
        <v>6.5042551855440394</v>
      </c>
      <c r="AB12" s="69">
        <v>6.5183671929661049</v>
      </c>
      <c r="AC12" s="69">
        <v>6.8493339131514706</v>
      </c>
      <c r="AD12" s="1">
        <v>2.6318967896237693</v>
      </c>
      <c r="AE12" s="1">
        <v>2.349699266221088</v>
      </c>
      <c r="AF12" s="1">
        <v>6.1078169303470586</v>
      </c>
      <c r="AG12" s="1">
        <v>4.61531648442398</v>
      </c>
      <c r="AH12" s="1">
        <v>4.4583661459528408</v>
      </c>
      <c r="AI12" s="1">
        <v>5.9647717877182753</v>
      </c>
      <c r="AJ12" s="1">
        <v>5.9701366969507266</v>
      </c>
      <c r="AK12" s="1">
        <v>2.0524582764162025</v>
      </c>
      <c r="AL12" s="1">
        <v>1.7705913530835355</v>
      </c>
      <c r="AM12" s="1">
        <v>3.3283433525886053</v>
      </c>
      <c r="AN12" s="62"/>
    </row>
    <row r="13" spans="1:42">
      <c r="A13" s="206" t="s">
        <v>446</v>
      </c>
      <c r="B13" s="1">
        <v>4.8426078028747437</v>
      </c>
      <c r="C13" s="18">
        <v>1.7253667951983358</v>
      </c>
      <c r="D13" s="1">
        <v>2.7196078431372541</v>
      </c>
      <c r="E13" s="1">
        <v>5.7325225863094396</v>
      </c>
      <c r="F13" s="1">
        <v>6.5698224528817262</v>
      </c>
      <c r="G13" s="210">
        <v>1.0396604428817768</v>
      </c>
      <c r="H13" s="210">
        <v>1.057995464138012</v>
      </c>
      <c r="I13" s="69">
        <v>1.0619281342418729</v>
      </c>
      <c r="J13" s="1">
        <v>1.1655715658021135</v>
      </c>
      <c r="K13" s="210">
        <v>1.0174191976173206</v>
      </c>
      <c r="L13" s="210">
        <v>1.1377383676582762</v>
      </c>
      <c r="M13" s="1">
        <v>1.8470588235294119</v>
      </c>
      <c r="N13" s="1">
        <v>5.5975204517915786</v>
      </c>
      <c r="O13" s="210">
        <v>1.6835087523321819</v>
      </c>
      <c r="P13" s="1">
        <v>1.7928231574183384</v>
      </c>
      <c r="Q13" s="1">
        <v>3.7520885612262775</v>
      </c>
      <c r="R13" s="1">
        <v>3.6722059863636445</v>
      </c>
      <c r="S13" s="69">
        <v>1.8930971918030322</v>
      </c>
      <c r="T13" s="1">
        <v>3.2105062226742289</v>
      </c>
      <c r="U13" s="69">
        <v>1.0540140062671957</v>
      </c>
      <c r="V13" s="69">
        <v>1</v>
      </c>
      <c r="W13" s="1">
        <v>1.06033066959705</v>
      </c>
      <c r="X13" s="1">
        <v>2.5177138833717216</v>
      </c>
      <c r="Y13" s="1">
        <v>1.7197749598670822</v>
      </c>
      <c r="Z13" s="1">
        <v>3.0413900502430646</v>
      </c>
      <c r="AA13" s="69">
        <v>6.4317986151197326</v>
      </c>
      <c r="AB13" s="69">
        <v>6.2162128142055879</v>
      </c>
      <c r="AC13" s="69">
        <v>6.8543906822622196</v>
      </c>
      <c r="AD13" s="1">
        <v>2.8446702235304939</v>
      </c>
      <c r="AE13" s="1">
        <v>2.1063166830584286</v>
      </c>
      <c r="AF13" s="18">
        <v>6.2165595582509532</v>
      </c>
      <c r="AG13" s="1">
        <v>4.5666607973050528</v>
      </c>
      <c r="AH13" s="1">
        <v>4.7810484969780562</v>
      </c>
      <c r="AI13" s="1">
        <v>5.9753662820320939</v>
      </c>
      <c r="AJ13" s="1">
        <v>5.7029129594953059</v>
      </c>
      <c r="AK13" s="1">
        <v>2.2562870621156237</v>
      </c>
      <c r="AL13" s="1">
        <v>1.803113281666012</v>
      </c>
      <c r="AM13" s="1">
        <v>3.1802056979796012</v>
      </c>
      <c r="AN13" s="62"/>
      <c r="AO13" s="1" t="s">
        <v>445</v>
      </c>
      <c r="AP13" s="1">
        <v>1</v>
      </c>
    </row>
    <row r="14" spans="1:42" ht="28" hidden="1">
      <c r="A14" s="206" t="s">
        <v>517</v>
      </c>
      <c r="B14" s="1">
        <v>4.2630390143737165</v>
      </c>
      <c r="C14" s="1">
        <v>3.7222456842150402</v>
      </c>
      <c r="D14" s="1">
        <v>6.1529411764705877</v>
      </c>
      <c r="E14" s="209">
        <v>6.5770143589453109</v>
      </c>
      <c r="F14" s="1">
        <v>6.1387557467173979</v>
      </c>
      <c r="G14" s="210">
        <v>1.0296743248817184</v>
      </c>
      <c r="H14" s="210">
        <v>1.0969595260992877</v>
      </c>
      <c r="I14" s="69">
        <v>1.0507793516953698</v>
      </c>
      <c r="J14" s="1">
        <v>1.4237463976945244</v>
      </c>
      <c r="K14" s="210">
        <v>1.0774590441004581</v>
      </c>
      <c r="L14" s="210">
        <v>1.7358123569794053</v>
      </c>
      <c r="M14" s="1">
        <v>2.4660633484162893</v>
      </c>
      <c r="N14" s="1">
        <v>5.699829226054737</v>
      </c>
      <c r="O14" s="210">
        <v>2.9230038113011445</v>
      </c>
      <c r="P14" s="1">
        <v>1.6966332390616379</v>
      </c>
      <c r="Q14" s="1">
        <v>3.4394598780547541</v>
      </c>
      <c r="R14" s="1">
        <v>4.1515693575029742</v>
      </c>
      <c r="S14" s="69">
        <v>1.8852096186238292</v>
      </c>
      <c r="T14" s="1">
        <v>2.8733617708302681</v>
      </c>
      <c r="U14" s="1">
        <v>2.0879169933624837</v>
      </c>
      <c r="V14" s="209">
        <v>2.2000000000000002</v>
      </c>
      <c r="W14" s="209">
        <v>3.0219625760149507</v>
      </c>
      <c r="X14" s="69">
        <v>1.1459271001810378</v>
      </c>
      <c r="Y14" s="1">
        <v>1.7274186416973876</v>
      </c>
      <c r="Z14" s="209">
        <v>5.4547283768426231</v>
      </c>
      <c r="AA14" s="209">
        <v>3.4173115719667884</v>
      </c>
      <c r="AB14" s="1">
        <v>5.033602089649416</v>
      </c>
      <c r="AC14" s="1">
        <v>6.7315721876747059</v>
      </c>
      <c r="AD14" s="1">
        <v>4.4485979185882609</v>
      </c>
      <c r="AE14" s="1">
        <v>1.5722551146302464</v>
      </c>
      <c r="AF14" s="1">
        <v>4.9633089301024391</v>
      </c>
      <c r="AG14" s="1">
        <v>3.9220934824112419</v>
      </c>
      <c r="AH14" s="1">
        <v>6.3110053977418383</v>
      </c>
      <c r="AI14" s="1">
        <v>5.6217563971912483</v>
      </c>
      <c r="AJ14" s="69">
        <v>6.2473200727509894</v>
      </c>
      <c r="AK14" s="69">
        <v>1.5598156444718581</v>
      </c>
      <c r="AL14" s="1">
        <v>1.2423069038394245</v>
      </c>
      <c r="AM14" s="1">
        <v>3.4084447738144696</v>
      </c>
      <c r="AN14" s="62"/>
    </row>
    <row r="15" spans="1:42" ht="42" hidden="1">
      <c r="A15" s="206" t="s">
        <v>606</v>
      </c>
      <c r="B15" s="1">
        <v>3.6596509240246404</v>
      </c>
      <c r="C15" s="209">
        <v>7</v>
      </c>
      <c r="D15" s="209">
        <v>6.8339100346020762</v>
      </c>
      <c r="E15" s="209">
        <v>6.8279985272876598</v>
      </c>
      <c r="F15" s="1">
        <v>6.4707795530352286</v>
      </c>
      <c r="G15" s="210">
        <v>1.0199127146164999</v>
      </c>
      <c r="H15" s="210">
        <v>1.3462879656082873</v>
      </c>
      <c r="I15" s="1">
        <v>1.2883245286219391</v>
      </c>
      <c r="J15" s="1">
        <v>1.5855907780979828</v>
      </c>
      <c r="K15" s="210">
        <v>1.1327676048022906</v>
      </c>
      <c r="L15" s="210">
        <v>1.4685354691075516</v>
      </c>
      <c r="M15" s="1">
        <v>4.730316742081448</v>
      </c>
      <c r="N15" s="1">
        <v>5.9165192647594544</v>
      </c>
      <c r="O15" s="210">
        <v>1.6640114076446595</v>
      </c>
      <c r="P15" s="1">
        <v>1.8346721468936815</v>
      </c>
      <c r="Q15" s="209">
        <v>4.9260883425076951</v>
      </c>
      <c r="R15" s="1">
        <v>4.084313390222456</v>
      </c>
      <c r="S15" s="69">
        <v>1.8797009984083077</v>
      </c>
      <c r="T15" s="1">
        <v>3.3150403650289073</v>
      </c>
      <c r="U15" s="209">
        <v>2.4240907647413756</v>
      </c>
      <c r="V15" s="69">
        <v>1</v>
      </c>
      <c r="W15" s="1">
        <v>2.0778864934677133</v>
      </c>
      <c r="X15" s="1">
        <v>1.1671480109148868</v>
      </c>
      <c r="Y15" s="1">
        <v>1.8817065078359279</v>
      </c>
      <c r="Z15" s="209">
        <v>6.308499684952956</v>
      </c>
      <c r="AA15" s="1">
        <v>5.0847500507543417</v>
      </c>
      <c r="AB15" s="69">
        <v>6.2657215582905206</v>
      </c>
      <c r="AC15" s="69">
        <v>6.9214386785962425</v>
      </c>
      <c r="AD15" s="1">
        <v>3.2772514028148287</v>
      </c>
      <c r="AE15" s="1">
        <v>1.4125313790921779</v>
      </c>
      <c r="AF15" s="69">
        <v>3.9908251335537646</v>
      </c>
      <c r="AG15" s="1">
        <v>4.6914984459383033</v>
      </c>
      <c r="AH15" s="1">
        <v>6.527785292854893</v>
      </c>
      <c r="AI15" s="1">
        <v>5.4459420214790635</v>
      </c>
      <c r="AJ15" s="1">
        <v>5.7761393805309726</v>
      </c>
      <c r="AK15" s="1">
        <v>2.1502939747828935</v>
      </c>
      <c r="AL15" s="209">
        <v>1.0766409571508777</v>
      </c>
      <c r="AM15" s="1">
        <v>3.6341775809487169</v>
      </c>
      <c r="AN15" s="62"/>
    </row>
    <row r="16" spans="1:42" ht="28">
      <c r="A16" s="206" t="s">
        <v>621</v>
      </c>
      <c r="B16" s="1">
        <v>4.7761806981519506</v>
      </c>
      <c r="C16" s="18">
        <v>1.7351455587163553</v>
      </c>
      <c r="D16" s="1">
        <v>3.2335640138408301</v>
      </c>
      <c r="E16" s="1">
        <v>6.2803534509615107</v>
      </c>
      <c r="F16" s="69">
        <v>6.8338851464427099</v>
      </c>
      <c r="G16" s="210">
        <v>1.0199127146164999</v>
      </c>
      <c r="H16" s="210">
        <v>1.0194847440563832</v>
      </c>
      <c r="I16" s="1">
        <v>1.1195680314504428</v>
      </c>
      <c r="J16" s="1">
        <v>1.3481268011527379</v>
      </c>
      <c r="K16" s="210">
        <v>1.0076319846193091</v>
      </c>
      <c r="L16" s="210">
        <v>1.1484553775743707</v>
      </c>
      <c r="M16" s="1">
        <v>2.2434389140271493</v>
      </c>
      <c r="N16" s="69">
        <v>1.3297165123453638</v>
      </c>
      <c r="O16" s="210">
        <v>2.0121711270571936</v>
      </c>
      <c r="P16" s="1">
        <v>2.182015805008243</v>
      </c>
      <c r="Q16" s="1">
        <v>4.002174906250433</v>
      </c>
      <c r="R16" s="1">
        <v>4.151544604769116</v>
      </c>
      <c r="S16" s="1">
        <v>2.0185967204975204</v>
      </c>
      <c r="T16" s="1">
        <v>3.4998967240150334</v>
      </c>
      <c r="U16" s="69">
        <v>1.0379680748561739</v>
      </c>
      <c r="V16" s="69">
        <v>1</v>
      </c>
      <c r="W16" s="1">
        <v>1.0757669979233078</v>
      </c>
      <c r="X16" s="1">
        <v>1.648920255077583</v>
      </c>
      <c r="Y16" s="69">
        <v>1.6863605529848842</v>
      </c>
      <c r="Z16" s="1">
        <v>3.9118343066872407</v>
      </c>
      <c r="AA16" s="69">
        <v>6.6163454711686915</v>
      </c>
      <c r="AB16" s="69">
        <v>6.34589675298822</v>
      </c>
      <c r="AC16" s="1">
        <v>6.7929228416300562</v>
      </c>
      <c r="AD16" s="209">
        <v>4.7176432710882166</v>
      </c>
      <c r="AE16" s="1">
        <v>1.7197001248831625</v>
      </c>
      <c r="AF16" s="1">
        <v>6.4186065537778543</v>
      </c>
      <c r="AG16" s="1">
        <v>4.9381117725976695</v>
      </c>
      <c r="AH16" s="1">
        <v>5.5689012428932045</v>
      </c>
      <c r="AI16" s="1">
        <v>5.3978551825623864</v>
      </c>
      <c r="AJ16" s="69">
        <v>6.7099377334993768</v>
      </c>
      <c r="AK16" s="1">
        <v>1.8832188588547623</v>
      </c>
      <c r="AL16" s="1">
        <v>1.4273545809703974</v>
      </c>
      <c r="AM16" s="1">
        <v>3.2394380651350358</v>
      </c>
      <c r="AN16" s="62"/>
    </row>
    <row r="17" spans="1:42" ht="28">
      <c r="A17" s="206" t="s">
        <v>482</v>
      </c>
      <c r="B17" s="69">
        <v>3.3886036960985626</v>
      </c>
      <c r="C17" s="69">
        <v>1.2149693049367516</v>
      </c>
      <c r="D17" s="1">
        <v>2.3062283737024218</v>
      </c>
      <c r="E17" s="1">
        <v>5.9027046928545124</v>
      </c>
      <c r="F17" s="69">
        <v>6.940053321843104</v>
      </c>
      <c r="G17" s="210">
        <v>1.0199127146164999</v>
      </c>
      <c r="H17" s="210">
        <v>1.088215844722169</v>
      </c>
      <c r="I17" s="69">
        <v>1.0924991181660877</v>
      </c>
      <c r="J17" s="69">
        <v>1.1095100864553313</v>
      </c>
      <c r="K17" s="210">
        <v>1.0867995053055928</v>
      </c>
      <c r="L17" s="210">
        <v>1.1127002288329519</v>
      </c>
      <c r="M17" s="1">
        <v>1.8144796380090498</v>
      </c>
      <c r="N17" s="69">
        <v>1</v>
      </c>
      <c r="O17" s="210">
        <v>1.3330962086844644</v>
      </c>
      <c r="P17" s="69">
        <v>1.0433670939270872</v>
      </c>
      <c r="Q17" s="69">
        <v>2.1981550673703669</v>
      </c>
      <c r="R17" s="1">
        <v>3.5203101813486479</v>
      </c>
      <c r="S17" s="1">
        <v>1.9352550849699193</v>
      </c>
      <c r="T17" s="209">
        <v>7</v>
      </c>
      <c r="U17" s="69">
        <v>1.0020740087387547</v>
      </c>
      <c r="V17" s="69">
        <v>1</v>
      </c>
      <c r="W17" s="69">
        <v>1</v>
      </c>
      <c r="X17" s="209">
        <v>7</v>
      </c>
      <c r="Y17" s="69">
        <v>1.6750264015724941</v>
      </c>
      <c r="Z17" s="1">
        <v>4.032555794055587</v>
      </c>
      <c r="AA17" s="69">
        <v>6.8945488675869093</v>
      </c>
      <c r="AB17" s="69">
        <v>6.0394180685118997</v>
      </c>
      <c r="AC17" s="69">
        <v>6.8796543464910984</v>
      </c>
      <c r="AD17" s="69">
        <v>2.0199613650998067</v>
      </c>
      <c r="AE17" s="209">
        <v>5.1714880463355435</v>
      </c>
      <c r="AF17" s="209">
        <v>6.9679158537936257</v>
      </c>
      <c r="AG17" s="1">
        <v>4.3374158867274186</v>
      </c>
      <c r="AH17" s="1">
        <v>5.5765389515242187</v>
      </c>
      <c r="AI17" s="209">
        <v>6.200189580798483</v>
      </c>
      <c r="AJ17" s="69">
        <v>7</v>
      </c>
      <c r="AK17" s="1">
        <v>2.292359587548614</v>
      </c>
      <c r="AL17" s="1">
        <v>2.5567836189428998</v>
      </c>
      <c r="AM17" s="1">
        <v>3.344670014582996</v>
      </c>
      <c r="AN17" s="62"/>
      <c r="AO17" s="1" t="s">
        <v>445</v>
      </c>
      <c r="AP17" s="1">
        <v>1</v>
      </c>
    </row>
    <row r="18" spans="1:42" hidden="1">
      <c r="A18" s="206" t="s">
        <v>617</v>
      </c>
      <c r="B18" s="1">
        <v>4.6009240246406566</v>
      </c>
      <c r="C18" s="1">
        <v>3.4716319506850701</v>
      </c>
      <c r="D18" s="1">
        <v>5.9112456747404831</v>
      </c>
      <c r="E18" s="1">
        <v>6.2386020561329962</v>
      </c>
      <c r="F18" s="1">
        <v>6.0599285194917112</v>
      </c>
      <c r="G18" s="210">
        <v>1.0763535226853538</v>
      </c>
      <c r="H18" s="1">
        <v>1.4961853808029324</v>
      </c>
      <c r="I18" s="210">
        <v>1.1383681500786502</v>
      </c>
      <c r="J18" s="1">
        <v>2.1468587896253601</v>
      </c>
      <c r="K18" s="1">
        <v>2.8218963451225632</v>
      </c>
      <c r="L18" s="1">
        <v>4.2039473684210531</v>
      </c>
      <c r="M18" s="1">
        <v>4.0671493212669692</v>
      </c>
      <c r="N18" s="1">
        <v>5.9124470328585215</v>
      </c>
      <c r="O18" s="209">
        <v>3.3147456707327914</v>
      </c>
      <c r="P18" s="1">
        <v>2.0508702278147037</v>
      </c>
      <c r="Q18" s="1">
        <v>3.8230884579584754</v>
      </c>
      <c r="R18" s="1">
        <v>3.6215069872772636</v>
      </c>
      <c r="S18" s="69">
        <v>1.9015475416276781</v>
      </c>
      <c r="T18" s="1">
        <v>2.5694670862834581</v>
      </c>
      <c r="U18" s="209">
        <v>2.7939494067343733</v>
      </c>
      <c r="V18" s="209">
        <v>4</v>
      </c>
      <c r="W18" s="209">
        <v>2.3298745200662054</v>
      </c>
      <c r="X18" s="69">
        <v>1.1473917933658939</v>
      </c>
      <c r="Y18" s="1">
        <v>1.9341859893379625</v>
      </c>
      <c r="Z18" s="209">
        <v>5.1183391537374181</v>
      </c>
      <c r="AA18" s="209">
        <v>4.3110379845977924</v>
      </c>
      <c r="AB18" s="1">
        <v>5.8000767784173561</v>
      </c>
      <c r="AC18" s="1">
        <v>6.7304666987612691</v>
      </c>
      <c r="AD18" s="1">
        <v>4.4915430357825326</v>
      </c>
      <c r="AE18" s="1">
        <v>1.3414961841251525</v>
      </c>
      <c r="AF18" s="1">
        <v>5.7308917628953555</v>
      </c>
      <c r="AG18" s="1">
        <v>4.8459076791207316</v>
      </c>
      <c r="AH18" s="1">
        <v>6.4713897407549128</v>
      </c>
      <c r="AI18" s="1">
        <v>5.9289978996880297</v>
      </c>
      <c r="AJ18" s="1">
        <v>5.5757052993817187</v>
      </c>
      <c r="AK18" s="1">
        <v>2.238085634581501</v>
      </c>
      <c r="AL18" s="1">
        <v>1.3829229259805267</v>
      </c>
      <c r="AM18" s="1">
        <v>3.7459196377182549</v>
      </c>
      <c r="AN18" s="62"/>
    </row>
    <row r="19" spans="1:42" ht="28" hidden="1">
      <c r="A19" s="206" t="s">
        <v>515</v>
      </c>
      <c r="B19" s="1">
        <v>4.5365943091815781</v>
      </c>
      <c r="C19" s="1">
        <v>2.7129432345674873</v>
      </c>
      <c r="D19" s="1">
        <v>5.3433020266930304</v>
      </c>
      <c r="E19" s="1">
        <v>6.0678944664047609</v>
      </c>
      <c r="F19" s="1">
        <v>6.569229416378084</v>
      </c>
      <c r="G19" s="210">
        <v>1.0199127146164999</v>
      </c>
      <c r="H19" s="69">
        <v>1.2835818755929385</v>
      </c>
      <c r="I19" s="69">
        <v>1.1023354098407543</v>
      </c>
      <c r="J19" s="1">
        <v>1.7445862494853845</v>
      </c>
      <c r="K19" s="1">
        <v>1.8404482350491005</v>
      </c>
      <c r="L19" s="1">
        <v>3.2252778685845049</v>
      </c>
      <c r="M19" s="1">
        <v>1.9406593406593406</v>
      </c>
      <c r="N19" s="1">
        <v>5.949731178809488</v>
      </c>
      <c r="O19" s="210">
        <v>1.7915651254401461</v>
      </c>
      <c r="P19" s="1">
        <v>1.4328222229486569</v>
      </c>
      <c r="Q19" s="1">
        <v>3.0231759715016655</v>
      </c>
      <c r="R19" s="1">
        <v>3.1056436786367749</v>
      </c>
      <c r="S19" s="1">
        <v>2.4622673401193986</v>
      </c>
      <c r="T19" s="1">
        <v>3.1277086594225598</v>
      </c>
      <c r="U19" s="1">
        <v>1.1813580688466201</v>
      </c>
      <c r="V19" s="69">
        <v>1</v>
      </c>
      <c r="W19" s="1">
        <v>1.2193096086009638</v>
      </c>
      <c r="X19" s="1">
        <v>1.6964761408855795</v>
      </c>
      <c r="Y19" s="69">
        <v>1.6278680938093586</v>
      </c>
      <c r="Z19" s="1">
        <v>4.8842519636884623</v>
      </c>
      <c r="AA19" s="1">
        <v>5.8179107013000744</v>
      </c>
      <c r="AB19" s="1">
        <v>5.7752619183297735</v>
      </c>
      <c r="AC19" s="1">
        <v>6.7534036794657224</v>
      </c>
      <c r="AD19" s="1">
        <v>4.2693404470609879</v>
      </c>
      <c r="AE19" s="1">
        <v>1.5995666860858773</v>
      </c>
      <c r="AF19" s="1">
        <v>6.1025815890425248</v>
      </c>
      <c r="AG19" s="1">
        <v>5.2372380934857734</v>
      </c>
      <c r="AH19" s="1">
        <v>6.2481304763020242</v>
      </c>
      <c r="AI19" s="1">
        <v>5.9442154720152738</v>
      </c>
      <c r="AJ19" s="69">
        <v>6.5569623305825413</v>
      </c>
      <c r="AK19" s="1">
        <v>1.7926235358599347</v>
      </c>
      <c r="AL19" s="1">
        <v>1.624792709712777</v>
      </c>
      <c r="AM19" s="1">
        <v>3.4489451578109849</v>
      </c>
      <c r="AN19" s="62"/>
    </row>
    <row r="20" spans="1:42" ht="28" hidden="1">
      <c r="A20" s="206" t="s">
        <v>477</v>
      </c>
      <c r="B20" s="209">
        <v>5.5165554414784399</v>
      </c>
      <c r="C20" s="1">
        <v>3.6850396743011249</v>
      </c>
      <c r="D20" s="1">
        <v>5.7954152249134943</v>
      </c>
      <c r="E20" s="1">
        <v>5.9328414851737508</v>
      </c>
      <c r="F20" s="1">
        <v>6.1589945023871717</v>
      </c>
      <c r="G20" s="210">
        <v>1.0199127146164999</v>
      </c>
      <c r="H20" s="1">
        <v>1.842218716955784</v>
      </c>
      <c r="I20" s="210">
        <v>1.1736521090497596</v>
      </c>
      <c r="J20" s="1">
        <v>2.4697406340057637</v>
      </c>
      <c r="K20" s="209">
        <v>3.7775347955266758</v>
      </c>
      <c r="L20" s="1">
        <v>4.5967534324942791</v>
      </c>
      <c r="M20" s="1">
        <v>3.860633484162896</v>
      </c>
      <c r="N20" s="1">
        <v>5.9425085767901891</v>
      </c>
      <c r="O20" s="210">
        <v>1.5395967623595761</v>
      </c>
      <c r="P20" s="1">
        <v>2.0507442834637253</v>
      </c>
      <c r="Q20" s="209">
        <v>4.5977168893675842</v>
      </c>
      <c r="R20" s="209">
        <v>4.4220115589852735</v>
      </c>
      <c r="S20" s="69">
        <v>1.8728568881014058</v>
      </c>
      <c r="T20" s="1">
        <v>2.5375340982075629</v>
      </c>
      <c r="U20" s="209">
        <v>2.9236952884778304</v>
      </c>
      <c r="V20" s="69">
        <v>1</v>
      </c>
      <c r="W20" s="1">
        <v>1.6141763186355367</v>
      </c>
      <c r="X20" s="1">
        <v>1.1704212671451708</v>
      </c>
      <c r="Y20" s="209">
        <v>2.0687156578726298</v>
      </c>
      <c r="Z20" s="1">
        <v>3.8841261176020301</v>
      </c>
      <c r="AA20" s="1">
        <v>5.3241811811759305</v>
      </c>
      <c r="AB20" s="69">
        <v>6.0396926982983379</v>
      </c>
      <c r="AC20" s="1">
        <v>6.7433170416919408</v>
      </c>
      <c r="AD20" s="1">
        <v>4.413543089235298</v>
      </c>
      <c r="AE20" s="1">
        <v>1.348016960857028</v>
      </c>
      <c r="AF20" s="1">
        <v>6.1107439440152493</v>
      </c>
      <c r="AG20" s="1">
        <v>5.6788108140152973</v>
      </c>
      <c r="AH20" s="1">
        <v>6.0349438794120083</v>
      </c>
      <c r="AI20" s="209">
        <v>6.1259591985534092</v>
      </c>
      <c r="AJ20" s="1">
        <v>5.4658942774320902</v>
      </c>
      <c r="AK20" s="1">
        <v>1.7676901447313336</v>
      </c>
      <c r="AL20" s="1">
        <v>1.4424553701375251</v>
      </c>
      <c r="AM20" s="1">
        <v>3.7283417438278272</v>
      </c>
      <c r="AN20" s="62"/>
    </row>
    <row r="21" spans="1:42" ht="28">
      <c r="A21" s="206" t="s">
        <v>478</v>
      </c>
      <c r="B21" s="1">
        <v>4.3672997946611911</v>
      </c>
      <c r="C21" s="1">
        <v>2.0231667559910358</v>
      </c>
      <c r="D21" s="1">
        <v>3.2179930795847747</v>
      </c>
      <c r="E21" s="1">
        <v>5.902891614036081</v>
      </c>
      <c r="F21" s="1">
        <v>6.6885057957688767</v>
      </c>
      <c r="G21" s="210">
        <v>1.0859843430642901</v>
      </c>
      <c r="H21" s="69">
        <v>1.2619327953032049</v>
      </c>
      <c r="I21" s="69">
        <v>1.0834216449126761</v>
      </c>
      <c r="J21" s="1">
        <v>1.6187319884726223</v>
      </c>
      <c r="K21" s="1">
        <v>1.7451186353390107</v>
      </c>
      <c r="L21" s="1">
        <v>2.0968249427917622</v>
      </c>
      <c r="M21" s="1">
        <v>2.6126696832579186</v>
      </c>
      <c r="N21" s="1">
        <v>5.4785592591492716</v>
      </c>
      <c r="O21" s="210">
        <v>1.6194025932465599</v>
      </c>
      <c r="P21" s="1">
        <v>1.6432551210500574</v>
      </c>
      <c r="Q21" s="1">
        <v>3.8687699719110471</v>
      </c>
      <c r="R21" s="1">
        <v>4.0326832035560258</v>
      </c>
      <c r="S21" s="1">
        <v>1.9065401333448597</v>
      </c>
      <c r="T21" s="1">
        <v>2.6747116451932786</v>
      </c>
      <c r="U21" s="1">
        <v>1.2026510664552639</v>
      </c>
      <c r="V21" s="69">
        <v>1</v>
      </c>
      <c r="W21" s="1">
        <v>1.0445311950478038</v>
      </c>
      <c r="X21" s="1">
        <v>1.6730769637048528</v>
      </c>
      <c r="Y21" s="1">
        <v>1.8391392200278736</v>
      </c>
      <c r="Z21" s="1">
        <v>4.3579977638042351</v>
      </c>
      <c r="AA21" s="69">
        <v>6.3539115780560849</v>
      </c>
      <c r="AB21" s="1">
        <v>5.7768235378048152</v>
      </c>
      <c r="AC21" s="69">
        <v>6.8280742933426906</v>
      </c>
      <c r="AD21" s="209">
        <v>4.5775917578879595</v>
      </c>
      <c r="AE21" s="1">
        <v>1.6002717245856377</v>
      </c>
      <c r="AF21" s="1">
        <v>5.0958173403451816</v>
      </c>
      <c r="AG21" s="1">
        <v>4.4331440090479601</v>
      </c>
      <c r="AH21" s="1">
        <v>5.6326418689395918</v>
      </c>
      <c r="AI21" s="209">
        <v>6.1032189189513542</v>
      </c>
      <c r="AJ21" s="1">
        <v>5.860410001517681</v>
      </c>
      <c r="AK21" s="1">
        <v>2.1526053311862463</v>
      </c>
      <c r="AL21" s="1">
        <v>1.4524643218801283</v>
      </c>
      <c r="AM21" s="1">
        <v>3.2949414565735102</v>
      </c>
      <c r="AN21" s="62"/>
    </row>
    <row r="22" spans="1:42">
      <c r="A22" s="206" t="s">
        <v>447</v>
      </c>
      <c r="B22" s="1">
        <v>4.3836242299794659</v>
      </c>
      <c r="C22" s="1">
        <v>2.4093826646468668</v>
      </c>
      <c r="D22" s="1">
        <v>4.2487889273356405</v>
      </c>
      <c r="E22" s="1">
        <v>5.8317935937013221</v>
      </c>
      <c r="F22" s="1">
        <v>6.6593772962824742</v>
      </c>
      <c r="G22" s="210">
        <v>1.0626125196513865</v>
      </c>
      <c r="H22" s="69">
        <v>1.4474942757990932</v>
      </c>
      <c r="I22" s="210">
        <v>1.1608486854609694</v>
      </c>
      <c r="J22" s="1">
        <v>2.0327377521613834</v>
      </c>
      <c r="K22" s="1">
        <v>2.2023434254648846</v>
      </c>
      <c r="L22" s="1">
        <v>3.4221395881006864</v>
      </c>
      <c r="M22" s="1">
        <v>2.2617194570135744</v>
      </c>
      <c r="N22" s="1">
        <v>5.7406002365098479</v>
      </c>
      <c r="O22" s="210">
        <v>1.8365431545785786</v>
      </c>
      <c r="P22" s="1">
        <v>1.9903761704806893</v>
      </c>
      <c r="Q22" s="1">
        <v>3.7639987789827201</v>
      </c>
      <c r="R22" s="1">
        <v>3.5562171038104458</v>
      </c>
      <c r="S22" s="1">
        <v>1.9580028235445528</v>
      </c>
      <c r="T22" s="1">
        <v>3.1709234720952417</v>
      </c>
      <c r="U22" s="1">
        <v>1.1531801145238005</v>
      </c>
      <c r="V22" s="69">
        <v>1</v>
      </c>
      <c r="W22" s="1">
        <v>1.1409102133000499</v>
      </c>
      <c r="X22" s="1">
        <v>1.7545297122002395</v>
      </c>
      <c r="Y22" s="1">
        <v>1.8461440367097768</v>
      </c>
      <c r="Z22" s="1">
        <v>4.5477697534030108</v>
      </c>
      <c r="AA22" s="69">
        <v>6.3949875322094822</v>
      </c>
      <c r="AB22" s="1">
        <v>5.8411128287759553</v>
      </c>
      <c r="AC22" s="69">
        <v>6.796199993212559</v>
      </c>
      <c r="AD22" s="1">
        <v>3.6329638487719622</v>
      </c>
      <c r="AE22" s="1">
        <v>1.7734894665482492</v>
      </c>
      <c r="AF22" s="1">
        <v>6.2767298163533818</v>
      </c>
      <c r="AG22" s="1">
        <v>5.1568979605131844</v>
      </c>
      <c r="AH22" s="1">
        <v>6.3482192866228209</v>
      </c>
      <c r="AI22" s="1">
        <v>5.7961408270186094</v>
      </c>
      <c r="AJ22" s="69">
        <v>6.001846850987671</v>
      </c>
      <c r="AK22" s="1">
        <v>2.1929073769822454</v>
      </c>
      <c r="AL22" s="1">
        <v>2.1460348471180546</v>
      </c>
      <c r="AM22" s="1">
        <v>3.4848537465094829</v>
      </c>
      <c r="AN22" s="62"/>
      <c r="AO22" s="1" t="s">
        <v>445</v>
      </c>
      <c r="AP22" s="1">
        <v>1</v>
      </c>
    </row>
    <row r="23" spans="1:42" ht="28" hidden="1">
      <c r="A23" s="206" t="s">
        <v>483</v>
      </c>
      <c r="B23" s="209">
        <v>5.3856519507186862</v>
      </c>
      <c r="C23" s="1">
        <v>2.6476442814766563</v>
      </c>
      <c r="D23" s="1">
        <v>5.7398356401384083</v>
      </c>
      <c r="E23" s="1">
        <v>5.5423206547905632</v>
      </c>
      <c r="F23" s="1">
        <v>5.7187770985376885</v>
      </c>
      <c r="G23" s="210">
        <v>1.0199127146164999</v>
      </c>
      <c r="H23" s="69">
        <v>1.1362243242157628</v>
      </c>
      <c r="I23" s="69">
        <v>1.0683806856368079</v>
      </c>
      <c r="J23" s="1">
        <v>1.4481268011527375</v>
      </c>
      <c r="K23" s="1">
        <v>1.1365780879065088</v>
      </c>
      <c r="L23" s="1">
        <v>2.0592105263157894</v>
      </c>
      <c r="M23" s="1">
        <v>2.5350678733031673</v>
      </c>
      <c r="N23" s="1">
        <v>5.805794719139918</v>
      </c>
      <c r="O23" s="209">
        <v>3.2922728330142816</v>
      </c>
      <c r="P23" s="1">
        <v>1.8609883721411302</v>
      </c>
      <c r="Q23" s="1">
        <v>2.5787714262865937</v>
      </c>
      <c r="R23" s="1">
        <v>3.0163236981907291</v>
      </c>
      <c r="S23" s="1">
        <v>2.1203305804545516</v>
      </c>
      <c r="T23" s="69">
        <v>2.2640738682534005</v>
      </c>
      <c r="U23" s="1">
        <v>1.9209266640674258</v>
      </c>
      <c r="V23" s="1">
        <v>1.75</v>
      </c>
      <c r="W23" s="209">
        <v>2.2853923045316664</v>
      </c>
      <c r="X23" s="1">
        <v>1.1664678796490315</v>
      </c>
      <c r="Y23" s="69">
        <v>1.6947492636730601</v>
      </c>
      <c r="Z23" s="1">
        <v>4.5561914144975013</v>
      </c>
      <c r="AA23" s="1">
        <v>4.6271968669701735</v>
      </c>
      <c r="AB23" s="1">
        <v>5.2584949904430909</v>
      </c>
      <c r="AC23" s="1">
        <v>6.6807902686210241</v>
      </c>
      <c r="AD23" s="1">
        <v>4.0454409665605588</v>
      </c>
      <c r="AE23" s="1">
        <v>1.2811848641671004</v>
      </c>
      <c r="AF23" s="1">
        <v>6.3605659924638847</v>
      </c>
      <c r="AG23" s="1">
        <v>5.0060309739129458</v>
      </c>
      <c r="AH23" s="1">
        <v>6.0562429305731538</v>
      </c>
      <c r="AI23" s="209">
        <v>6.0976578955930023</v>
      </c>
      <c r="AJ23" s="69">
        <v>6.3303762951585387</v>
      </c>
      <c r="AK23" s="1">
        <v>2.3048680081908768</v>
      </c>
      <c r="AL23" s="1">
        <v>1.5675939215042551</v>
      </c>
      <c r="AM23" s="1">
        <v>3.388282638834248</v>
      </c>
      <c r="AN23" s="62"/>
    </row>
    <row r="24" spans="1:42" ht="42" hidden="1">
      <c r="A24" s="206" t="s">
        <v>495</v>
      </c>
      <c r="B24" s="1">
        <v>4.0308008213552355</v>
      </c>
      <c r="C24" s="18">
        <v>1.796000218236609</v>
      </c>
      <c r="D24" s="1">
        <v>4.2058823529411766</v>
      </c>
      <c r="E24" s="209">
        <v>6.4366535444221018</v>
      </c>
      <c r="F24" s="69">
        <v>6.892289876928877</v>
      </c>
      <c r="G24" s="210">
        <v>1.0199127146164999</v>
      </c>
      <c r="H24" s="69">
        <v>1.0386539177053942</v>
      </c>
      <c r="I24" s="69">
        <v>1.0386644672363241</v>
      </c>
      <c r="J24" s="69">
        <v>1.1227665706051873</v>
      </c>
      <c r="K24" s="69">
        <v>1.0301591331039921</v>
      </c>
      <c r="L24" s="69">
        <v>1.2036613272311212</v>
      </c>
      <c r="M24" s="1">
        <v>1.318552036199095</v>
      </c>
      <c r="N24" s="1">
        <v>5.7383933082765122</v>
      </c>
      <c r="O24" s="210">
        <v>1.1950482432183955</v>
      </c>
      <c r="P24" s="69">
        <v>1.1821713454947385</v>
      </c>
      <c r="Q24" s="69">
        <v>1.848990690164231</v>
      </c>
      <c r="R24" s="69">
        <v>2.2324843593549941</v>
      </c>
      <c r="S24" s="69">
        <v>1.8755914691483846</v>
      </c>
      <c r="T24" s="1">
        <v>3.0641644967447537</v>
      </c>
      <c r="U24" s="69">
        <v>1.0242661644116504</v>
      </c>
      <c r="V24" s="69">
        <v>1</v>
      </c>
      <c r="W24" s="69">
        <v>1.0221938393041428</v>
      </c>
      <c r="X24" s="1">
        <v>2.4760143336746827</v>
      </c>
      <c r="Y24" s="69">
        <v>1.6302956215814637</v>
      </c>
      <c r="Z24" s="1">
        <v>4.7086433910264223</v>
      </c>
      <c r="AA24" s="69">
        <v>6.2140720681092114</v>
      </c>
      <c r="AB24" s="1">
        <v>5.9026962248415895</v>
      </c>
      <c r="AC24" s="69">
        <v>6.8074288699734646</v>
      </c>
      <c r="AD24" s="209">
        <v>5.3000643915003227</v>
      </c>
      <c r="AE24" s="1">
        <v>1.9542283651215371</v>
      </c>
      <c r="AF24" s="1">
        <v>5.5005269034776498</v>
      </c>
      <c r="AG24" s="209">
        <v>6.4274911173755456</v>
      </c>
      <c r="AH24" s="209">
        <v>6.6709816612117514</v>
      </c>
      <c r="AI24" s="209">
        <v>6.2475218175929035</v>
      </c>
      <c r="AJ24" s="69">
        <v>6.5304032258064515</v>
      </c>
      <c r="AK24" s="1">
        <v>2.2755765901919176</v>
      </c>
      <c r="AL24" s="1">
        <v>1.4828576843288908</v>
      </c>
      <c r="AM24" s="1">
        <v>3.2823271125003566</v>
      </c>
      <c r="AN24" s="62"/>
    </row>
    <row r="25" spans="1:42" ht="28" hidden="1">
      <c r="A25" s="206" t="s">
        <v>484</v>
      </c>
      <c r="B25" s="209">
        <v>5.723305954825463</v>
      </c>
      <c r="C25" s="1">
        <v>2.111234969310523</v>
      </c>
      <c r="D25" s="1">
        <v>4.3362168396770464</v>
      </c>
      <c r="E25" s="1">
        <v>5.805822878019768</v>
      </c>
      <c r="F25" s="1">
        <v>6.7028642216588254</v>
      </c>
      <c r="G25" s="210">
        <v>1.0805648275223529</v>
      </c>
      <c r="H25" s="69">
        <v>1.050015624359782</v>
      </c>
      <c r="I25" s="69">
        <v>1.0215445725438781</v>
      </c>
      <c r="J25" s="1">
        <v>1.1923150816522574</v>
      </c>
      <c r="K25" s="1">
        <v>1.1892308555548174</v>
      </c>
      <c r="L25" s="1">
        <v>1.7438977879481312</v>
      </c>
      <c r="M25" s="1">
        <v>1.6389140271493214</v>
      </c>
      <c r="N25" s="1">
        <v>5.7016994787271065</v>
      </c>
      <c r="O25" s="210">
        <v>1.6398326301243165</v>
      </c>
      <c r="P25" s="1">
        <v>1.5159103311592126</v>
      </c>
      <c r="Q25" s="1">
        <v>2.6804825735129278</v>
      </c>
      <c r="R25" s="1">
        <v>2.7857654784338357</v>
      </c>
      <c r="S25" s="69">
        <v>1.8742576803770035</v>
      </c>
      <c r="T25" s="69">
        <v>2.0110022555170906</v>
      </c>
      <c r="U25" s="1">
        <v>1.0874357433179</v>
      </c>
      <c r="V25" s="69">
        <v>1</v>
      </c>
      <c r="W25" s="1">
        <v>1.1450695461920619</v>
      </c>
      <c r="X25" s="1">
        <v>1.4222066997988829</v>
      </c>
      <c r="Y25" s="1">
        <v>1.7753669236672938</v>
      </c>
      <c r="Z25" s="1">
        <v>3.7060109842719355</v>
      </c>
      <c r="AA25" s="1">
        <v>5.8703138965457207</v>
      </c>
      <c r="AB25" s="209">
        <v>4.8325915161129442</v>
      </c>
      <c r="AC25" s="1">
        <v>6.7319351372524494</v>
      </c>
      <c r="AD25" s="1">
        <v>2.6955804015688112</v>
      </c>
      <c r="AE25" s="1">
        <v>1.4763236798919028</v>
      </c>
      <c r="AF25" s="1">
        <v>6.6150378872346849</v>
      </c>
      <c r="AG25" s="1">
        <v>5.5452804643146925</v>
      </c>
      <c r="AH25" s="1">
        <v>6.0526874013432392</v>
      </c>
      <c r="AI25" s="1">
        <v>5.7028490942228274</v>
      </c>
      <c r="AJ25" s="69">
        <v>6.0575012259912171</v>
      </c>
      <c r="AK25" s="1">
        <v>1.9344133704968194</v>
      </c>
      <c r="AL25" s="1">
        <v>1.2936122043753444</v>
      </c>
      <c r="AM25" s="1">
        <v>3.1553809255316856</v>
      </c>
      <c r="AN25" s="62"/>
    </row>
    <row r="26" spans="1:42" ht="28">
      <c r="A26" s="206" t="s">
        <v>448</v>
      </c>
      <c r="B26" s="1">
        <v>4.6656057494866525</v>
      </c>
      <c r="C26" s="1">
        <v>2.655518723255021</v>
      </c>
      <c r="D26" s="1">
        <v>4.408996539792386</v>
      </c>
      <c r="E26" s="1">
        <v>5.6403557166728024</v>
      </c>
      <c r="F26" s="209">
        <v>5.3838163204850513</v>
      </c>
      <c r="G26" s="210">
        <v>1.0498048258166131</v>
      </c>
      <c r="H26" s="69">
        <v>1.1490259349713374</v>
      </c>
      <c r="I26" s="69">
        <v>1.0836633574544381</v>
      </c>
      <c r="J26" s="1">
        <v>1.3552737752161383</v>
      </c>
      <c r="K26" s="1">
        <v>1.2571062549832948</v>
      </c>
      <c r="L26" s="1">
        <v>1.7973684210526315</v>
      </c>
      <c r="M26" s="1">
        <v>1.9690497737556563</v>
      </c>
      <c r="N26" s="1">
        <v>5.7648694856075746</v>
      </c>
      <c r="O26" s="210">
        <v>1.7945759625369946</v>
      </c>
      <c r="P26" s="1">
        <v>1.858432583707033</v>
      </c>
      <c r="Q26" s="1">
        <v>3.3743893871322674</v>
      </c>
      <c r="R26" s="1">
        <v>3.5918043499054946</v>
      </c>
      <c r="S26" s="1">
        <v>2.2917515188606226</v>
      </c>
      <c r="T26" s="1">
        <v>2.9514376366587145</v>
      </c>
      <c r="U26" s="1">
        <v>1.406056006564133</v>
      </c>
      <c r="V26" s="209">
        <v>2.2000000000000002</v>
      </c>
      <c r="W26" s="1">
        <v>1.4369632833673092</v>
      </c>
      <c r="X26" s="1">
        <v>1.7462835003917612</v>
      </c>
      <c r="Y26" s="1">
        <v>1.7361519761665072</v>
      </c>
      <c r="Z26" s="1">
        <v>4.6598929270531997</v>
      </c>
      <c r="AA26" s="1">
        <v>5.6636574767204184</v>
      </c>
      <c r="AB26" s="69">
        <v>6.1447606515700652</v>
      </c>
      <c r="AC26" s="1">
        <v>6.7842538744923164</v>
      </c>
      <c r="AD26" s="1">
        <v>3.7305979866185917</v>
      </c>
      <c r="AE26" s="1">
        <v>1.3924005561719532</v>
      </c>
      <c r="AF26" s="1">
        <v>5.7012091026043779</v>
      </c>
      <c r="AG26" s="1">
        <v>5.3396935599806952</v>
      </c>
      <c r="AH26" s="1">
        <v>6.199680030916916</v>
      </c>
      <c r="AI26" s="209">
        <v>6.0125662162471452</v>
      </c>
      <c r="AJ26" s="69">
        <v>6.1040836516757775</v>
      </c>
      <c r="AK26" s="1">
        <v>2.6481925457230462</v>
      </c>
      <c r="AL26" s="1">
        <v>1.7851459636636609</v>
      </c>
      <c r="AM26" s="1">
        <v>3.3712009628994215</v>
      </c>
      <c r="AN26" s="62"/>
      <c r="AO26" s="1" t="s">
        <v>445</v>
      </c>
      <c r="AP26" s="1">
        <v>1.0498048258166131</v>
      </c>
    </row>
    <row r="27" spans="1:42">
      <c r="A27" s="206" t="s">
        <v>485</v>
      </c>
      <c r="B27" s="1">
        <v>4.7191991786447645</v>
      </c>
      <c r="C27" s="18">
        <v>1.9386355554952515</v>
      </c>
      <c r="D27" s="1">
        <v>3.7058823529411757</v>
      </c>
      <c r="E27" s="209">
        <v>6.7119714520377247</v>
      </c>
      <c r="F27" s="69">
        <v>6.9312586801882041</v>
      </c>
      <c r="G27" s="210">
        <v>1.0199127146164999</v>
      </c>
      <c r="H27" s="209">
        <v>7</v>
      </c>
      <c r="I27" s="210">
        <v>1.1330103480227867</v>
      </c>
      <c r="J27" s="1">
        <v>3.9919308357348706</v>
      </c>
      <c r="K27" s="210">
        <v>1.0087201113434499</v>
      </c>
      <c r="L27" s="210">
        <v>1.1850686498855836</v>
      </c>
      <c r="M27" s="69">
        <v>1.2678733031674208</v>
      </c>
      <c r="N27" s="1">
        <v>5.0837565211473388</v>
      </c>
      <c r="O27" s="210">
        <v>1.5272248169594638</v>
      </c>
      <c r="P27" s="69">
        <v>1.3237990858499449</v>
      </c>
      <c r="Q27" s="1">
        <v>3.754793207309211</v>
      </c>
      <c r="R27" s="1">
        <v>4.0509184391140387</v>
      </c>
      <c r="S27" s="1">
        <v>2.8141042155111702</v>
      </c>
      <c r="T27" s="209">
        <v>6.1397773895260448</v>
      </c>
      <c r="U27" s="69">
        <v>1.0350637336817361</v>
      </c>
      <c r="V27" s="69">
        <v>1</v>
      </c>
      <c r="W27" s="69">
        <v>1.0102562651977971</v>
      </c>
      <c r="X27" s="209">
        <v>4.8571503610032121</v>
      </c>
      <c r="Y27" s="1">
        <v>1.7703812275914299</v>
      </c>
      <c r="Z27" s="69">
        <v>2.9416310564040016</v>
      </c>
      <c r="AA27" s="69">
        <v>6.713577733870479</v>
      </c>
      <c r="AB27" s="69">
        <v>6.4285541875501808</v>
      </c>
      <c r="AC27" s="69">
        <v>6.8722955590565906</v>
      </c>
      <c r="AD27" s="69">
        <v>2.2749517063747584</v>
      </c>
      <c r="AE27" s="209">
        <v>5.2803895840274082</v>
      </c>
      <c r="AF27" s="209">
        <v>6.9679158537936257</v>
      </c>
      <c r="AG27" s="209">
        <v>7</v>
      </c>
      <c r="AH27" s="209">
        <v>6.7003399868592561</v>
      </c>
      <c r="AI27" s="69">
        <v>1.6119727488030406</v>
      </c>
      <c r="AJ27" s="209">
        <v>4.974608695652174</v>
      </c>
      <c r="AK27" s="1">
        <v>2.6927680122677229</v>
      </c>
      <c r="AL27" s="1">
        <v>3.5735625036709089</v>
      </c>
      <c r="AM27" s="1">
        <v>3.7571150290080881</v>
      </c>
      <c r="AN27" s="62"/>
    </row>
    <row r="28" spans="1:42">
      <c r="A28" s="208" t="s">
        <v>497</v>
      </c>
      <c r="B28" s="69">
        <v>3.5241273100616022</v>
      </c>
      <c r="C28" s="69">
        <v>1.5570246066448918</v>
      </c>
      <c r="D28" s="69">
        <v>1.091695501730104</v>
      </c>
      <c r="E28" s="1">
        <v>5.5634257554731077</v>
      </c>
      <c r="F28" s="69">
        <v>6.7211798515759948</v>
      </c>
      <c r="G28" s="210">
        <v>1.0199127146164999</v>
      </c>
      <c r="H28" s="1">
        <v>1.670641480368672</v>
      </c>
      <c r="I28" s="1">
        <v>1.1097127870586283</v>
      </c>
      <c r="J28" s="1">
        <v>1.5389048991354466</v>
      </c>
      <c r="K28" s="210">
        <v>1.0109756802794934</v>
      </c>
      <c r="L28" s="210">
        <v>1.0758009153318078</v>
      </c>
      <c r="M28" s="1">
        <v>1.4235294117647059</v>
      </c>
      <c r="N28" s="1">
        <v>3.1623353250255519</v>
      </c>
      <c r="O28" s="210">
        <v>1.4646136264994918</v>
      </c>
      <c r="P28" s="69">
        <v>1.2418088750844105</v>
      </c>
      <c r="Q28" s="1">
        <v>2.8040596978581038</v>
      </c>
      <c r="R28" s="1">
        <v>3.4421062746112154</v>
      </c>
      <c r="S28" s="209">
        <v>6.5844679251518485</v>
      </c>
      <c r="T28" s="1">
        <v>3.983295524502994</v>
      </c>
      <c r="U28" s="69">
        <v>1.0270629322170148</v>
      </c>
      <c r="V28" s="69">
        <v>1</v>
      </c>
      <c r="W28" s="69">
        <v>1.0066236116313436</v>
      </c>
      <c r="X28" s="209">
        <v>3.9514253396458185</v>
      </c>
      <c r="Y28" s="1">
        <v>1.7968883580121533</v>
      </c>
      <c r="Z28" s="1">
        <v>3.7333426555336984</v>
      </c>
      <c r="AA28" s="69">
        <v>6.8283530026166375</v>
      </c>
      <c r="AB28" s="69">
        <v>6.4667469680292688</v>
      </c>
      <c r="AC28" s="69">
        <v>6.9311098129314734</v>
      </c>
      <c r="AD28" s="69">
        <v>2.0431423052157118</v>
      </c>
      <c r="AE28" s="1">
        <v>2.1394785621688284</v>
      </c>
      <c r="AF28" s="1">
        <v>6.2463761375562772</v>
      </c>
      <c r="AG28" s="69">
        <v>1</v>
      </c>
      <c r="AH28" s="69">
        <v>2.9429360660844432</v>
      </c>
      <c r="AI28" s="1">
        <v>3.5058266847247479</v>
      </c>
      <c r="AJ28" s="69">
        <v>6.6975064935064932</v>
      </c>
      <c r="AK28" s="1">
        <v>2.0051793808746119</v>
      </c>
      <c r="AL28" s="1">
        <v>1.930336067078982</v>
      </c>
      <c r="AM28" s="1">
        <v>3.0065392578541097</v>
      </c>
      <c r="AO28" s="1" t="s">
        <v>445</v>
      </c>
      <c r="AP28" s="1">
        <v>1</v>
      </c>
    </row>
    <row r="29" spans="1:42">
      <c r="A29" s="206" t="s">
        <v>496</v>
      </c>
      <c r="B29" s="209">
        <v>5.8649897330595486</v>
      </c>
      <c r="C29" s="69">
        <v>1.1194135157680143</v>
      </c>
      <c r="D29" s="69">
        <v>1.9307958477508642</v>
      </c>
      <c r="E29" s="69">
        <v>4.8950635815231234</v>
      </c>
      <c r="F29" s="1">
        <v>6.6694415056303402</v>
      </c>
      <c r="G29" s="210">
        <v>1.0665276332092311</v>
      </c>
      <c r="H29" s="69">
        <v>1.0370270246684181</v>
      </c>
      <c r="I29" s="210">
        <v>1.0267339903347348</v>
      </c>
      <c r="J29" s="69">
        <v>1.1146974063400577</v>
      </c>
      <c r="K29" s="210">
        <v>1.0040539987757826</v>
      </c>
      <c r="L29" s="210">
        <v>1.1616132723112127</v>
      </c>
      <c r="M29" s="1">
        <v>1.383710407239819</v>
      </c>
      <c r="N29" s="1">
        <v>5.118351334538362</v>
      </c>
      <c r="O29" s="210">
        <v>1.9783041682141183</v>
      </c>
      <c r="P29" s="1">
        <v>2.695661678539218</v>
      </c>
      <c r="Q29" s="69">
        <v>2.1799518251612353</v>
      </c>
      <c r="R29" s="1">
        <v>2.8278670076297638</v>
      </c>
      <c r="S29" s="1">
        <v>2.3086229512675143</v>
      </c>
      <c r="T29" s="1">
        <v>2.5475787710155915</v>
      </c>
      <c r="U29" s="69">
        <v>1.0257701548134572</v>
      </c>
      <c r="V29" s="69">
        <v>1</v>
      </c>
      <c r="W29" s="1">
        <v>1.0418965641041822</v>
      </c>
      <c r="X29" s="1">
        <v>1.9551053416457465</v>
      </c>
      <c r="Y29" s="1">
        <v>1.7562879812447063</v>
      </c>
      <c r="Z29" s="69">
        <v>2.1613935811657337</v>
      </c>
      <c r="AA29" s="69">
        <v>6.3459519049140471</v>
      </c>
      <c r="AB29" s="209">
        <v>4.9517482761832383</v>
      </c>
      <c r="AC29" s="1">
        <v>6.7545825565676827</v>
      </c>
      <c r="AD29" s="1">
        <v>3.2137797810688991</v>
      </c>
      <c r="AE29" s="1">
        <v>1.9031836143815315</v>
      </c>
      <c r="AF29" s="209">
        <v>6.9679158537936257</v>
      </c>
      <c r="AG29" s="69">
        <v>1.378452103877327</v>
      </c>
      <c r="AH29" s="1">
        <v>4.5681254219669487</v>
      </c>
      <c r="AI29" s="1">
        <v>4.5648639493168552</v>
      </c>
      <c r="AJ29" s="69">
        <v>6.2104406779661021</v>
      </c>
      <c r="AK29" s="209">
        <v>2.8362810934989344</v>
      </c>
      <c r="AL29" s="1">
        <v>1.5311594278977319</v>
      </c>
      <c r="AM29" s="1">
        <v>2.9215498361455055</v>
      </c>
      <c r="AN29" s="62"/>
    </row>
    <row r="30" spans="1:42" ht="28" hidden="1">
      <c r="A30" s="206" t="s">
        <v>618</v>
      </c>
      <c r="B30" s="1">
        <v>4.231006160164271</v>
      </c>
      <c r="C30" s="18">
        <v>5.1392691028398465</v>
      </c>
      <c r="D30" s="209">
        <v>6.2474048442906565</v>
      </c>
      <c r="E30" s="1">
        <v>6.221490271602141</v>
      </c>
      <c r="F30" s="1">
        <v>6.364971473198656</v>
      </c>
      <c r="G30" s="210">
        <v>2.3029777741858335</v>
      </c>
      <c r="H30" s="210">
        <v>1.2011245163020028</v>
      </c>
      <c r="I30" s="1">
        <v>1.226838492949641</v>
      </c>
      <c r="J30" s="1">
        <v>1.7527377521613832</v>
      </c>
      <c r="K30" s="210">
        <v>1.0741905567516299</v>
      </c>
      <c r="L30" s="210">
        <v>1.7531464530892449</v>
      </c>
      <c r="M30" s="209">
        <v>7</v>
      </c>
      <c r="N30" s="209">
        <v>6.036070148516421</v>
      </c>
      <c r="O30" s="210">
        <v>1.2831176248960792</v>
      </c>
      <c r="P30" s="1">
        <v>1.5942244210574201</v>
      </c>
      <c r="Q30" s="1">
        <v>3.5099616297996707</v>
      </c>
      <c r="R30" s="1">
        <v>3.6517531349360084</v>
      </c>
      <c r="S30" s="69">
        <v>1.8919014317782075</v>
      </c>
      <c r="T30" s="1">
        <v>4.7902355595993367</v>
      </c>
      <c r="U30" s="1">
        <v>2.1132055535101109</v>
      </c>
      <c r="V30" s="69">
        <v>1</v>
      </c>
      <c r="W30" s="1">
        <v>1.5753862313525775</v>
      </c>
      <c r="X30" s="69">
        <v>1.1474800668219849</v>
      </c>
      <c r="Y30" s="1">
        <v>1.7136154704932296</v>
      </c>
      <c r="Z30" s="1">
        <v>4.8379761758422308</v>
      </c>
      <c r="AA30" s="1">
        <v>5.4199887575176753</v>
      </c>
      <c r="AB30" s="1">
        <v>5.7922956715454363</v>
      </c>
      <c r="AC30" s="69">
        <v>6.939579267852328</v>
      </c>
      <c r="AD30" s="1">
        <v>3.7817128139085643</v>
      </c>
      <c r="AE30" s="1">
        <v>1.3401001290846746</v>
      </c>
      <c r="AF30" s="1">
        <v>6.401936795162551</v>
      </c>
      <c r="AG30" s="1">
        <v>3.1519416161692115</v>
      </c>
      <c r="AH30" s="1">
        <v>5.799847222026882</v>
      </c>
      <c r="AI30" s="1">
        <v>5.9247048683306076</v>
      </c>
      <c r="AJ30" s="69">
        <v>6.5460755176613894</v>
      </c>
      <c r="AK30" s="69">
        <v>1.3943260706845853</v>
      </c>
      <c r="AL30" s="69">
        <v>7</v>
      </c>
      <c r="AM30" s="1">
        <v>3.7608809074616891</v>
      </c>
      <c r="AN30" s="62"/>
    </row>
    <row r="31" spans="1:42" ht="28" hidden="1">
      <c r="A31" s="206" t="s">
        <v>619</v>
      </c>
      <c r="B31" s="1">
        <v>5.2951745379876805</v>
      </c>
      <c r="C31" s="1">
        <v>2.8666913009559667</v>
      </c>
      <c r="D31" s="1">
        <v>5.6435986159169547</v>
      </c>
      <c r="E31" s="1">
        <v>5.0512277323062102</v>
      </c>
      <c r="F31" s="209">
        <v>5.4199791483124367</v>
      </c>
      <c r="G31" s="210">
        <v>1.0199127146164999</v>
      </c>
      <c r="H31" s="210">
        <v>1.0251656388275801</v>
      </c>
      <c r="I31" s="69">
        <v>1.0838250994553831</v>
      </c>
      <c r="J31" s="1">
        <v>1.177521613832853</v>
      </c>
      <c r="K31" s="210">
        <v>1.1246032419356786</v>
      </c>
      <c r="L31" s="210">
        <v>1.5134439359267735</v>
      </c>
      <c r="M31" s="1">
        <v>1.4868778280542987</v>
      </c>
      <c r="N31" s="209">
        <v>6.0823752669820905</v>
      </c>
      <c r="O31" s="209">
        <v>3.9742467253604983</v>
      </c>
      <c r="P31" s="69">
        <v>1.3586221871037383</v>
      </c>
      <c r="Q31" s="1">
        <v>2.5079964414801559</v>
      </c>
      <c r="R31" s="69">
        <v>2.4812776373881382</v>
      </c>
      <c r="S31" s="69">
        <v>1.8718696300247817</v>
      </c>
      <c r="T31" s="1">
        <v>2.9117293968969418</v>
      </c>
      <c r="U31" s="1">
        <v>1.1179181650223908</v>
      </c>
      <c r="V31" s="69">
        <v>1</v>
      </c>
      <c r="W31" s="209">
        <v>2.2236520543152856</v>
      </c>
      <c r="X31" s="69">
        <v>1.096928511710116</v>
      </c>
      <c r="Y31" s="69">
        <v>1.643910950118558</v>
      </c>
      <c r="Z31" s="1">
        <v>4.4003431362740733</v>
      </c>
      <c r="AA31" s="209">
        <v>4.3584938448825312</v>
      </c>
      <c r="AB31" s="1">
        <v>5.162629590111699</v>
      </c>
      <c r="AC31" s="1">
        <v>6.6670880100795129</v>
      </c>
      <c r="AD31" s="1">
        <v>4.4230521571152606</v>
      </c>
      <c r="AE31" s="1">
        <v>1.6239866785698593</v>
      </c>
      <c r="AF31" s="1">
        <v>5.2894868803980426</v>
      </c>
      <c r="AG31" s="209">
        <v>6.4316085588291907</v>
      </c>
      <c r="AH31" s="1">
        <v>6.2164131827365354</v>
      </c>
      <c r="AI31" s="1">
        <v>5.483733892153948</v>
      </c>
      <c r="AJ31" s="69">
        <v>6.7897833935018053</v>
      </c>
      <c r="AK31" s="69">
        <v>1.5212938596775216</v>
      </c>
      <c r="AL31" s="1">
        <v>1.209953481710808</v>
      </c>
      <c r="AM31" s="1">
        <v>3.2582814875830222</v>
      </c>
      <c r="AN31" s="62"/>
    </row>
    <row r="32" spans="1:42" ht="28" hidden="1">
      <c r="A32" s="206" t="s">
        <v>608</v>
      </c>
      <c r="B32" s="1">
        <v>4.802361396303902</v>
      </c>
      <c r="C32" s="1">
        <v>2.3161917530335967</v>
      </c>
      <c r="D32" s="1">
        <v>5.4411764705882346</v>
      </c>
      <c r="E32" s="1">
        <v>5.998476309156306</v>
      </c>
      <c r="F32" s="1">
        <v>6.340286460637631</v>
      </c>
      <c r="G32" s="210">
        <v>1.0199127146164999</v>
      </c>
      <c r="H32" s="210">
        <v>1.4135497429969313</v>
      </c>
      <c r="I32" s="209">
        <v>7</v>
      </c>
      <c r="J32" s="209">
        <v>7</v>
      </c>
      <c r="K32" s="210">
        <v>1.3218944358886686</v>
      </c>
      <c r="L32" s="210">
        <v>2.1999427917620138</v>
      </c>
      <c r="M32" s="69">
        <v>1.244343891402715</v>
      </c>
      <c r="N32" s="1">
        <v>5.971633242177842</v>
      </c>
      <c r="O32" s="210">
        <v>1.6644363740009709</v>
      </c>
      <c r="P32" s="1">
        <v>1.6604617766664198</v>
      </c>
      <c r="Q32" s="1">
        <v>2.5076425311469248</v>
      </c>
      <c r="R32" s="1">
        <v>2.765605581168554</v>
      </c>
      <c r="S32" s="69">
        <v>1.8967962390932147</v>
      </c>
      <c r="T32" s="1">
        <v>3.375545182497711</v>
      </c>
      <c r="U32" s="1">
        <v>1.6768235640811333</v>
      </c>
      <c r="V32" s="69">
        <v>1</v>
      </c>
      <c r="W32" s="1">
        <v>1.1799292262560606</v>
      </c>
      <c r="X32" s="69">
        <v>1.1468155832796243</v>
      </c>
      <c r="Y32" s="1">
        <v>1.717208022625204</v>
      </c>
      <c r="Z32" s="1">
        <v>4.400300924590252</v>
      </c>
      <c r="AA32" s="1">
        <v>5.7414307604722072</v>
      </c>
      <c r="AB32" s="69">
        <v>6.0317008427212251</v>
      </c>
      <c r="AC32" s="1">
        <v>6.7916403344031284</v>
      </c>
      <c r="AD32" s="1">
        <v>2.9356084996780427</v>
      </c>
      <c r="AE32" s="1">
        <v>1.5340270348138714</v>
      </c>
      <c r="AF32" s="1">
        <v>6.6395842339323519</v>
      </c>
      <c r="AG32" s="1">
        <v>6.3053455481934142</v>
      </c>
      <c r="AH32" s="209">
        <v>6.8958682546617975</v>
      </c>
      <c r="AI32" s="209">
        <v>7</v>
      </c>
      <c r="AJ32" s="209">
        <v>4.8921266968325785</v>
      </c>
      <c r="AK32" s="1">
        <v>2.3027349973365276</v>
      </c>
      <c r="AL32" s="1">
        <v>1.9491450909642714</v>
      </c>
      <c r="AM32" s="1">
        <v>3.677852608323779</v>
      </c>
      <c r="AN32" s="62"/>
    </row>
    <row r="33" spans="1:42" ht="28">
      <c r="A33" s="206" t="s">
        <v>501</v>
      </c>
      <c r="B33" s="1">
        <v>4.7114989733059556</v>
      </c>
      <c r="C33" s="69">
        <v>1.3975423238019653</v>
      </c>
      <c r="D33" s="69">
        <v>1.9602076124567469</v>
      </c>
      <c r="E33" s="1">
        <v>5.5068736016313116</v>
      </c>
      <c r="F33" s="1">
        <v>6.5270052436992891</v>
      </c>
      <c r="G33" s="210">
        <v>1.0199127146164999</v>
      </c>
      <c r="H33" s="210">
        <v>1.0435436410006937</v>
      </c>
      <c r="I33" s="69">
        <v>1.0571359488286565</v>
      </c>
      <c r="J33" s="69">
        <v>1.0662824207492796</v>
      </c>
      <c r="K33" s="210">
        <v>1</v>
      </c>
      <c r="L33" s="210">
        <v>1.1066933638443937</v>
      </c>
      <c r="M33" s="69">
        <v>1.2515837104072398</v>
      </c>
      <c r="N33" s="209">
        <v>6.1278084312324186</v>
      </c>
      <c r="O33" s="210">
        <v>1.3852077185694229</v>
      </c>
      <c r="P33" s="1">
        <v>1.5281097406605484</v>
      </c>
      <c r="Q33" s="210">
        <v>1.5050384952244507</v>
      </c>
      <c r="R33" s="69">
        <v>1.6669486332675256</v>
      </c>
      <c r="S33" s="209">
        <v>5.8960065294869946</v>
      </c>
      <c r="T33" s="209">
        <v>5.2274720781184838</v>
      </c>
      <c r="U33" s="69">
        <v>1.0017731254306894</v>
      </c>
      <c r="V33" s="69">
        <v>1</v>
      </c>
      <c r="W33" s="69">
        <v>1.0163908712990504</v>
      </c>
      <c r="X33" s="209">
        <v>5.1804658239429022</v>
      </c>
      <c r="Y33" s="69">
        <v>1.681643212592018</v>
      </c>
      <c r="Z33" s="69">
        <v>2.8235484684958996</v>
      </c>
      <c r="AA33" s="69">
        <v>6.795903391672919</v>
      </c>
      <c r="AB33" s="69">
        <v>6.532447014227369</v>
      </c>
      <c r="AC33" s="1">
        <v>6.7731779339378155</v>
      </c>
      <c r="AD33" s="69">
        <v>2.2749517063747584</v>
      </c>
      <c r="AE33" s="209">
        <v>5.4443055006768599</v>
      </c>
      <c r="AF33" s="209">
        <v>6.9679158537936257</v>
      </c>
      <c r="AG33" s="1">
        <v>2.9452292652918599</v>
      </c>
      <c r="AH33" s="1">
        <v>5.6513372659763164</v>
      </c>
      <c r="AI33" s="1">
        <v>5.067349759760468</v>
      </c>
      <c r="AJ33" s="69">
        <v>6.3601098901098894</v>
      </c>
      <c r="AK33" s="1">
        <v>2.5706017838966355</v>
      </c>
      <c r="AL33" s="1">
        <v>2.3476296663655107</v>
      </c>
      <c r="AM33" s="1">
        <v>3.3356662625607152</v>
      </c>
      <c r="AN33" s="62"/>
    </row>
    <row r="34" spans="1:42" ht="42">
      <c r="A34" s="206" t="s">
        <v>502</v>
      </c>
      <c r="B34" s="1">
        <v>4.9147843942505141</v>
      </c>
      <c r="C34" s="18">
        <v>2.4676705254229403</v>
      </c>
      <c r="D34" s="1">
        <v>4.5285467128027683</v>
      </c>
      <c r="E34" s="1">
        <v>6.3245348211504142</v>
      </c>
      <c r="F34" s="18">
        <v>6.6333788582354547</v>
      </c>
      <c r="G34" s="210">
        <v>1.6066926895593898</v>
      </c>
      <c r="H34" s="210">
        <v>1.0802274758112511</v>
      </c>
      <c r="I34" s="1">
        <v>1.4444648259375064</v>
      </c>
      <c r="J34" s="1">
        <v>1.4043227665706053</v>
      </c>
      <c r="K34" s="210">
        <v>1.0183120501926024</v>
      </c>
      <c r="L34" s="210">
        <v>1.111842105263158</v>
      </c>
      <c r="M34" s="1">
        <v>2.0624434389140274</v>
      </c>
      <c r="N34" s="1">
        <v>5.7177761582198867</v>
      </c>
      <c r="O34" s="210">
        <v>1.7864323751193791</v>
      </c>
      <c r="P34" s="209">
        <v>2.8270801540114219</v>
      </c>
      <c r="Q34" s="1">
        <v>4.1846666249136311</v>
      </c>
      <c r="R34" s="1">
        <v>3.6375690325867063</v>
      </c>
      <c r="S34" s="69">
        <v>1.8866623632123272</v>
      </c>
      <c r="T34" s="1">
        <v>3.7061469171740118</v>
      </c>
      <c r="U34" s="1">
        <v>1.1406390666954995</v>
      </c>
      <c r="V34" s="69">
        <v>1</v>
      </c>
      <c r="W34" s="1">
        <v>1.0443691755096829</v>
      </c>
      <c r="X34" s="1">
        <v>2.1342437906340885</v>
      </c>
      <c r="Y34" s="209">
        <v>4.3086870691727617</v>
      </c>
      <c r="Z34" s="1">
        <v>4.6479260463483358</v>
      </c>
      <c r="AA34" s="69">
        <v>6.4057810273553741</v>
      </c>
      <c r="AB34" s="69">
        <v>6.0743999995045108</v>
      </c>
      <c r="AC34" s="69">
        <v>6.8047775079451238</v>
      </c>
      <c r="AD34" s="1">
        <v>3.8840952994204763</v>
      </c>
      <c r="AE34" s="1">
        <v>3.8001810561949241</v>
      </c>
      <c r="AF34" s="1">
        <v>5.9483035729053677</v>
      </c>
      <c r="AG34" s="1">
        <v>5.6833993003210299</v>
      </c>
      <c r="AH34" s="1">
        <v>6.4174459745354682</v>
      </c>
      <c r="AI34" s="1">
        <v>4.8472242067463123</v>
      </c>
      <c r="AJ34" s="209">
        <v>4.2673338523721176</v>
      </c>
      <c r="AK34" s="1">
        <v>2.1123979258829335</v>
      </c>
      <c r="AL34" s="1">
        <v>1.6124485070261023</v>
      </c>
      <c r="AM34" s="1">
        <v>3.5264110180518395</v>
      </c>
      <c r="AN34" s="62"/>
      <c r="AO34" s="1" t="s">
        <v>445</v>
      </c>
      <c r="AP34" s="1">
        <v>1</v>
      </c>
    </row>
  </sheetData>
  <autoFilter ref="A1:AP34">
    <filterColumn colId="0">
      <customFilters and="1">
        <customFilter operator="notEqual" val="*DF*"/>
        <customFilter operator="notEqual" val="*Toluca*"/>
      </customFilters>
    </filterColumn>
  </autoFilter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/>
  </sheetViews>
  <sheetFormatPr baseColWidth="10" defaultRowHeight="15" x14ac:dyDescent="0"/>
  <cols>
    <col min="1" max="1" width="18.5" style="213" customWidth="1"/>
    <col min="2" max="3" width="39.33203125" style="213" customWidth="1"/>
    <col min="4" max="16384" width="10.83203125" style="213"/>
  </cols>
  <sheetData>
    <row r="1" spans="1:3" ht="20" customHeight="1">
      <c r="A1" s="232" t="s">
        <v>449</v>
      </c>
      <c r="B1" s="232" t="s">
        <v>452</v>
      </c>
      <c r="C1" s="232" t="s">
        <v>564</v>
      </c>
    </row>
    <row r="2" spans="1:3" ht="18" customHeight="1">
      <c r="A2" s="439" t="s">
        <v>369</v>
      </c>
      <c r="B2" s="440" t="s">
        <v>588</v>
      </c>
      <c r="C2" s="218" t="s">
        <v>565</v>
      </c>
    </row>
    <row r="3" spans="1:3" ht="18" customHeight="1">
      <c r="A3" s="439"/>
      <c r="B3" s="441"/>
      <c r="C3" s="219" t="s">
        <v>590</v>
      </c>
    </row>
    <row r="4" spans="1:3" ht="18" customHeight="1">
      <c r="A4" s="439"/>
      <c r="B4" s="441"/>
      <c r="C4" s="220" t="s">
        <v>589</v>
      </c>
    </row>
    <row r="5" spans="1:3" ht="18" customHeight="1">
      <c r="A5" s="439"/>
      <c r="B5" s="441"/>
      <c r="C5" s="220" t="s">
        <v>591</v>
      </c>
    </row>
    <row r="6" spans="1:3" ht="18" customHeight="1">
      <c r="A6" s="439"/>
      <c r="B6" s="441"/>
      <c r="C6" s="220" t="s">
        <v>592</v>
      </c>
    </row>
    <row r="7" spans="1:3" ht="18" customHeight="1">
      <c r="A7" s="439"/>
      <c r="B7" s="442"/>
      <c r="C7" s="221" t="s">
        <v>593</v>
      </c>
    </row>
    <row r="8" spans="1:3" ht="30">
      <c r="A8" s="439" t="s">
        <v>586</v>
      </c>
      <c r="B8" s="222" t="s">
        <v>594</v>
      </c>
      <c r="C8" s="222" t="s">
        <v>587</v>
      </c>
    </row>
    <row r="9" spans="1:3" ht="30">
      <c r="A9" s="439"/>
      <c r="B9" s="223" t="s">
        <v>596</v>
      </c>
      <c r="C9" s="223" t="s">
        <v>595</v>
      </c>
    </row>
    <row r="10" spans="1:3" ht="18" customHeight="1">
      <c r="A10" s="439"/>
      <c r="B10" s="224" t="s">
        <v>597</v>
      </c>
      <c r="C10" s="224" t="s">
        <v>589</v>
      </c>
    </row>
    <row r="11" spans="1:3" ht="18" customHeight="1">
      <c r="A11" s="439" t="s">
        <v>613</v>
      </c>
      <c r="B11" s="446" t="s">
        <v>615</v>
      </c>
      <c r="C11" s="222" t="s">
        <v>587</v>
      </c>
    </row>
    <row r="12" spans="1:3" ht="18" customHeight="1">
      <c r="A12" s="439"/>
      <c r="B12" s="446"/>
      <c r="C12" s="223" t="s">
        <v>609</v>
      </c>
    </row>
    <row r="13" spans="1:3" ht="18" customHeight="1">
      <c r="A13" s="439"/>
      <c r="B13" s="446"/>
      <c r="C13" s="223" t="s">
        <v>589</v>
      </c>
    </row>
    <row r="14" spans="1:3" ht="30">
      <c r="A14" s="439"/>
      <c r="B14" s="446"/>
      <c r="C14" s="224" t="s">
        <v>614</v>
      </c>
    </row>
    <row r="15" spans="1:3" ht="18" customHeight="1">
      <c r="A15" s="439" t="s">
        <v>390</v>
      </c>
      <c r="B15" s="446" t="s">
        <v>597</v>
      </c>
      <c r="C15" s="222" t="s">
        <v>598</v>
      </c>
    </row>
    <row r="16" spans="1:3" ht="18" customHeight="1">
      <c r="A16" s="439"/>
      <c r="B16" s="446"/>
      <c r="C16" s="223" t="s">
        <v>589</v>
      </c>
    </row>
    <row r="17" spans="1:5">
      <c r="A17" s="439"/>
      <c r="B17" s="446"/>
      <c r="C17" s="223" t="s">
        <v>599</v>
      </c>
    </row>
    <row r="18" spans="1:5" ht="18" customHeight="1">
      <c r="A18" s="439"/>
      <c r="B18" s="446"/>
      <c r="C18" s="223" t="s">
        <v>592</v>
      </c>
    </row>
    <row r="19" spans="1:5" ht="18" customHeight="1">
      <c r="A19" s="439"/>
      <c r="B19" s="446"/>
      <c r="C19" s="224" t="s">
        <v>593</v>
      </c>
    </row>
    <row r="20" spans="1:5" ht="18" customHeight="1">
      <c r="A20" s="439" t="s">
        <v>460</v>
      </c>
      <c r="B20" s="446" t="s">
        <v>604</v>
      </c>
      <c r="C20" s="222" t="s">
        <v>600</v>
      </c>
    </row>
    <row r="21" spans="1:5" ht="18" customHeight="1">
      <c r="A21" s="439"/>
      <c r="B21" s="446"/>
      <c r="C21" s="223" t="s">
        <v>565</v>
      </c>
      <c r="E21" s="215"/>
    </row>
    <row r="22" spans="1:5" ht="18" customHeight="1">
      <c r="A22" s="439"/>
      <c r="B22" s="446"/>
      <c r="C22" s="223" t="s">
        <v>601</v>
      </c>
    </row>
    <row r="23" spans="1:5">
      <c r="A23" s="439"/>
      <c r="B23" s="446"/>
      <c r="C23" s="223" t="s">
        <v>602</v>
      </c>
    </row>
    <row r="24" spans="1:5" ht="18" customHeight="1">
      <c r="A24" s="439"/>
      <c r="B24" s="446"/>
      <c r="C24" s="223" t="s">
        <v>603</v>
      </c>
    </row>
    <row r="25" spans="1:5" ht="18" customHeight="1">
      <c r="A25" s="439"/>
      <c r="B25" s="446"/>
      <c r="C25" s="223" t="s">
        <v>589</v>
      </c>
    </row>
    <row r="26" spans="1:5" ht="18" customHeight="1">
      <c r="A26" s="439"/>
      <c r="B26" s="446"/>
      <c r="C26" s="223" t="s">
        <v>605</v>
      </c>
    </row>
    <row r="27" spans="1:5" ht="18" customHeight="1">
      <c r="A27" s="439"/>
      <c r="B27" s="446"/>
      <c r="C27" s="223" t="s">
        <v>592</v>
      </c>
    </row>
    <row r="28" spans="1:5">
      <c r="A28" s="439"/>
      <c r="B28" s="446"/>
      <c r="C28" s="224" t="s">
        <v>599</v>
      </c>
    </row>
    <row r="29" spans="1:5">
      <c r="A29" s="217"/>
      <c r="B29" s="216"/>
      <c r="C29" s="214"/>
    </row>
    <row r="30" spans="1:5">
      <c r="A30" s="217"/>
      <c r="B30" s="216"/>
      <c r="C30" s="214"/>
    </row>
    <row r="31" spans="1:5" ht="20" customHeight="1">
      <c r="A31" s="232" t="s">
        <v>566</v>
      </c>
      <c r="B31" s="232" t="s">
        <v>452</v>
      </c>
      <c r="C31" s="232" t="s">
        <v>564</v>
      </c>
    </row>
    <row r="32" spans="1:5" ht="18" customHeight="1">
      <c r="A32" s="439" t="s">
        <v>567</v>
      </c>
      <c r="B32" s="440" t="s">
        <v>568</v>
      </c>
      <c r="C32" s="222" t="s">
        <v>609</v>
      </c>
    </row>
    <row r="33" spans="1:3" ht="18" customHeight="1">
      <c r="A33" s="439"/>
      <c r="B33" s="442"/>
      <c r="C33" s="224" t="s">
        <v>589</v>
      </c>
    </row>
    <row r="34" spans="1:3" ht="30">
      <c r="A34" s="446" t="s">
        <v>627</v>
      </c>
      <c r="B34" s="229" t="s">
        <v>594</v>
      </c>
      <c r="C34" s="440" t="s">
        <v>610</v>
      </c>
    </row>
    <row r="35" spans="1:3" ht="30">
      <c r="A35" s="446"/>
      <c r="B35" s="230" t="s">
        <v>611</v>
      </c>
      <c r="C35" s="441"/>
    </row>
    <row r="36" spans="1:3" ht="45">
      <c r="A36" s="446"/>
      <c r="B36" s="231" t="s">
        <v>612</v>
      </c>
      <c r="C36" s="224" t="s">
        <v>609</v>
      </c>
    </row>
    <row r="37" spans="1:3" ht="30">
      <c r="A37" s="439" t="s">
        <v>616</v>
      </c>
      <c r="B37" s="443" t="s">
        <v>624</v>
      </c>
      <c r="C37" s="225" t="s">
        <v>623</v>
      </c>
    </row>
    <row r="38" spans="1:3" ht="30">
      <c r="A38" s="439"/>
      <c r="B38" s="444"/>
      <c r="C38" s="226" t="s">
        <v>622</v>
      </c>
    </row>
    <row r="39" spans="1:3" ht="17" customHeight="1">
      <c r="A39" s="439"/>
      <c r="B39" s="445"/>
      <c r="C39" s="227" t="s">
        <v>626</v>
      </c>
    </row>
    <row r="40" spans="1:3" ht="17" customHeight="1">
      <c r="A40" s="439"/>
      <c r="B40" s="440" t="s">
        <v>625</v>
      </c>
      <c r="C40" s="228" t="s">
        <v>620</v>
      </c>
    </row>
    <row r="41" spans="1:3" ht="17" customHeight="1">
      <c r="A41" s="439"/>
      <c r="B41" s="441"/>
      <c r="C41" s="219" t="s">
        <v>589</v>
      </c>
    </row>
    <row r="42" spans="1:3" ht="18" customHeight="1">
      <c r="A42" s="439"/>
      <c r="B42" s="441"/>
      <c r="C42" s="220" t="s">
        <v>599</v>
      </c>
    </row>
    <row r="43" spans="1:3" ht="18" customHeight="1">
      <c r="A43" s="439"/>
      <c r="B43" s="442"/>
      <c r="C43" s="221" t="s">
        <v>592</v>
      </c>
    </row>
  </sheetData>
  <mergeCells count="16">
    <mergeCell ref="B11:B14"/>
    <mergeCell ref="B2:B7"/>
    <mergeCell ref="A2:A7"/>
    <mergeCell ref="A8:A10"/>
    <mergeCell ref="A11:A14"/>
    <mergeCell ref="A37:A43"/>
    <mergeCell ref="B40:B43"/>
    <mergeCell ref="B37:B39"/>
    <mergeCell ref="C34:C35"/>
    <mergeCell ref="B15:B19"/>
    <mergeCell ref="A15:A19"/>
    <mergeCell ref="A20:A28"/>
    <mergeCell ref="B20:B28"/>
    <mergeCell ref="A32:A33"/>
    <mergeCell ref="B32:B33"/>
    <mergeCell ref="A34:A3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workbookViewId="0">
      <selection sqref="A1:B49"/>
    </sheetView>
  </sheetViews>
  <sheetFormatPr baseColWidth="10" defaultRowHeight="15" x14ac:dyDescent="0"/>
  <cols>
    <col min="1" max="1" width="28" style="213" bestFit="1" customWidth="1"/>
    <col min="2" max="2" width="58" style="213" bestFit="1" customWidth="1"/>
    <col min="3" max="16384" width="10.83203125" style="213"/>
  </cols>
  <sheetData>
    <row r="1" spans="1:2" ht="19" customHeight="1">
      <c r="A1" s="233" t="s">
        <v>628</v>
      </c>
      <c r="B1" s="234" t="s">
        <v>629</v>
      </c>
    </row>
    <row r="2" spans="1:2">
      <c r="A2" s="235" t="s">
        <v>630</v>
      </c>
      <c r="B2" s="236" t="s">
        <v>631</v>
      </c>
    </row>
    <row r="3" spans="1:2">
      <c r="A3" s="237"/>
      <c r="B3" s="238" t="s">
        <v>632</v>
      </c>
    </row>
    <row r="4" spans="1:2">
      <c r="A4" s="237"/>
      <c r="B4" s="238" t="s">
        <v>633</v>
      </c>
    </row>
    <row r="5" spans="1:2">
      <c r="A5" s="237"/>
      <c r="B5" s="238" t="s">
        <v>634</v>
      </c>
    </row>
    <row r="6" spans="1:2">
      <c r="A6" s="237"/>
      <c r="B6" s="238" t="s">
        <v>635</v>
      </c>
    </row>
    <row r="7" spans="1:2">
      <c r="A7" s="237"/>
      <c r="B7" s="238" t="s">
        <v>636</v>
      </c>
    </row>
    <row r="8" spans="1:2">
      <c r="A8" s="237"/>
      <c r="B8" s="238" t="s">
        <v>637</v>
      </c>
    </row>
    <row r="9" spans="1:2">
      <c r="A9" s="237"/>
      <c r="B9" s="238" t="s">
        <v>638</v>
      </c>
    </row>
    <row r="10" spans="1:2">
      <c r="A10" s="239"/>
      <c r="B10" s="240" t="s">
        <v>639</v>
      </c>
    </row>
    <row r="11" spans="1:2">
      <c r="A11" s="235" t="s">
        <v>640</v>
      </c>
      <c r="B11" s="236" t="s">
        <v>641</v>
      </c>
    </row>
    <row r="12" spans="1:2">
      <c r="A12" s="237"/>
      <c r="B12" s="238" t="s">
        <v>642</v>
      </c>
    </row>
    <row r="13" spans="1:2">
      <c r="A13" s="237"/>
      <c r="B13" s="238" t="s">
        <v>643</v>
      </c>
    </row>
    <row r="14" spans="1:2">
      <c r="A14" s="239"/>
      <c r="B14" s="240" t="s">
        <v>644</v>
      </c>
    </row>
    <row r="15" spans="1:2">
      <c r="A15" s="235" t="s">
        <v>645</v>
      </c>
      <c r="B15" s="236" t="s">
        <v>646</v>
      </c>
    </row>
    <row r="16" spans="1:2">
      <c r="A16" s="239"/>
      <c r="B16" s="240" t="s">
        <v>647</v>
      </c>
    </row>
    <row r="17" spans="1:2">
      <c r="A17" s="235" t="s">
        <v>648</v>
      </c>
      <c r="B17" s="236" t="s">
        <v>649</v>
      </c>
    </row>
    <row r="18" spans="1:2">
      <c r="A18" s="237"/>
      <c r="B18" s="238" t="s">
        <v>650</v>
      </c>
    </row>
    <row r="19" spans="1:2">
      <c r="A19" s="237"/>
      <c r="B19" s="238" t="s">
        <v>651</v>
      </c>
    </row>
    <row r="20" spans="1:2">
      <c r="A20" s="237"/>
      <c r="B20" s="238" t="s">
        <v>652</v>
      </c>
    </row>
    <row r="21" spans="1:2">
      <c r="A21" s="237"/>
      <c r="B21" s="238" t="s">
        <v>653</v>
      </c>
    </row>
    <row r="22" spans="1:2">
      <c r="A22" s="239"/>
      <c r="B22" s="240" t="s">
        <v>654</v>
      </c>
    </row>
    <row r="23" spans="1:2">
      <c r="A23" s="241" t="s">
        <v>655</v>
      </c>
      <c r="B23" s="242" t="s">
        <v>656</v>
      </c>
    </row>
    <row r="24" spans="1:2">
      <c r="A24" s="235" t="s">
        <v>657</v>
      </c>
      <c r="B24" s="236" t="s">
        <v>658</v>
      </c>
    </row>
    <row r="25" spans="1:2">
      <c r="A25" s="237"/>
      <c r="B25" s="238" t="s">
        <v>659</v>
      </c>
    </row>
    <row r="26" spans="1:2">
      <c r="A26" s="239"/>
      <c r="B26" s="240" t="s">
        <v>660</v>
      </c>
    </row>
    <row r="27" spans="1:2">
      <c r="A27" s="235" t="s">
        <v>661</v>
      </c>
      <c r="B27" s="236" t="s">
        <v>662</v>
      </c>
    </row>
    <row r="28" spans="1:2">
      <c r="A28" s="237"/>
      <c r="B28" s="238" t="s">
        <v>663</v>
      </c>
    </row>
    <row r="29" spans="1:2">
      <c r="A29" s="237"/>
      <c r="B29" s="238" t="s">
        <v>664</v>
      </c>
    </row>
    <row r="30" spans="1:2">
      <c r="A30" s="237"/>
      <c r="B30" s="238" t="s">
        <v>665</v>
      </c>
    </row>
    <row r="31" spans="1:2">
      <c r="A31" s="237"/>
      <c r="B31" s="238" t="s">
        <v>666</v>
      </c>
    </row>
    <row r="32" spans="1:2">
      <c r="A32" s="237"/>
      <c r="B32" s="238" t="s">
        <v>667</v>
      </c>
    </row>
    <row r="33" spans="1:2">
      <c r="A33" s="239"/>
      <c r="B33" s="240" t="s">
        <v>668</v>
      </c>
    </row>
    <row r="34" spans="1:2">
      <c r="A34" s="235" t="s">
        <v>669</v>
      </c>
      <c r="B34" s="236" t="s">
        <v>670</v>
      </c>
    </row>
    <row r="35" spans="1:2">
      <c r="A35" s="239"/>
      <c r="B35" s="240" t="s">
        <v>671</v>
      </c>
    </row>
    <row r="36" spans="1:2">
      <c r="A36" s="235" t="s">
        <v>672</v>
      </c>
      <c r="B36" s="236" t="s">
        <v>673</v>
      </c>
    </row>
    <row r="37" spans="1:2">
      <c r="A37" s="237"/>
      <c r="B37" s="238" t="s">
        <v>674</v>
      </c>
    </row>
    <row r="38" spans="1:2">
      <c r="A38" s="239"/>
      <c r="B38" s="240" t="s">
        <v>675</v>
      </c>
    </row>
    <row r="39" spans="1:2">
      <c r="A39" s="235" t="s">
        <v>676</v>
      </c>
      <c r="B39" s="236" t="s">
        <v>677</v>
      </c>
    </row>
    <row r="40" spans="1:2">
      <c r="A40" s="237"/>
      <c r="B40" s="238" t="s">
        <v>678</v>
      </c>
    </row>
    <row r="41" spans="1:2">
      <c r="A41" s="239"/>
      <c r="B41" s="240" t="s">
        <v>679</v>
      </c>
    </row>
    <row r="42" spans="1:2">
      <c r="A42" s="235" t="s">
        <v>680</v>
      </c>
      <c r="B42" s="236" t="s">
        <v>681</v>
      </c>
    </row>
    <row r="43" spans="1:2">
      <c r="A43" s="237"/>
      <c r="B43" s="238" t="s">
        <v>682</v>
      </c>
    </row>
    <row r="44" spans="1:2">
      <c r="A44" s="237"/>
      <c r="B44" s="238" t="s">
        <v>683</v>
      </c>
    </row>
    <row r="45" spans="1:2">
      <c r="A45" s="237"/>
      <c r="B45" s="238" t="s">
        <v>684</v>
      </c>
    </row>
    <row r="46" spans="1:2">
      <c r="A46" s="237"/>
      <c r="B46" s="238" t="s">
        <v>685</v>
      </c>
    </row>
    <row r="47" spans="1:2">
      <c r="A47" s="237"/>
      <c r="B47" s="238" t="s">
        <v>686</v>
      </c>
    </row>
    <row r="48" spans="1:2">
      <c r="A48" s="237"/>
      <c r="B48" s="238" t="s">
        <v>687</v>
      </c>
    </row>
    <row r="49" spans="1:2" ht="16" thickBot="1">
      <c r="A49" s="243"/>
      <c r="B49" s="244" t="s">
        <v>688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G22"/>
    </sheetView>
  </sheetViews>
  <sheetFormatPr baseColWidth="10" defaultRowHeight="14" x14ac:dyDescent="0"/>
  <cols>
    <col min="1" max="1" width="13.33203125" customWidth="1"/>
    <col min="2" max="2" width="34.1640625" bestFit="1" customWidth="1"/>
    <col min="3" max="3" width="8.33203125" customWidth="1"/>
    <col min="4" max="4" width="10.83203125" customWidth="1"/>
    <col min="5" max="5" width="8.83203125" customWidth="1"/>
    <col min="6" max="6" width="7" customWidth="1"/>
    <col min="7" max="7" width="8" customWidth="1"/>
  </cols>
  <sheetData>
    <row r="1" spans="1:7" ht="37" customHeight="1">
      <c r="A1" s="245" t="s">
        <v>689</v>
      </c>
      <c r="B1" s="245" t="s">
        <v>690</v>
      </c>
      <c r="C1" s="246" t="s">
        <v>691</v>
      </c>
      <c r="D1" s="247" t="s">
        <v>692</v>
      </c>
      <c r="E1" s="246" t="s">
        <v>693</v>
      </c>
      <c r="F1" s="246" t="s">
        <v>694</v>
      </c>
      <c r="G1" s="246" t="s">
        <v>695</v>
      </c>
    </row>
    <row r="2" spans="1:7" ht="17" customHeight="1">
      <c r="A2" s="385" t="s">
        <v>696</v>
      </c>
      <c r="B2" s="248" t="s">
        <v>697</v>
      </c>
      <c r="C2" s="249" t="s">
        <v>698</v>
      </c>
      <c r="D2" s="249"/>
      <c r="E2" s="249" t="s">
        <v>698</v>
      </c>
      <c r="F2" s="249"/>
      <c r="G2" s="249"/>
    </row>
    <row r="3" spans="1:7" ht="17" customHeight="1">
      <c r="A3" s="385"/>
      <c r="B3" s="248" t="s">
        <v>699</v>
      </c>
      <c r="C3" s="249"/>
      <c r="D3" s="249"/>
      <c r="E3" s="249" t="s">
        <v>698</v>
      </c>
      <c r="F3" s="249"/>
      <c r="G3" s="249"/>
    </row>
    <row r="4" spans="1:7" ht="17" customHeight="1">
      <c r="A4" s="385"/>
      <c r="B4" s="248" t="s">
        <v>700</v>
      </c>
      <c r="C4" s="249"/>
      <c r="D4" s="249"/>
      <c r="E4" s="249" t="s">
        <v>698</v>
      </c>
      <c r="F4" s="249"/>
      <c r="G4" s="249" t="s">
        <v>698</v>
      </c>
    </row>
    <row r="5" spans="1:7" ht="17" customHeight="1">
      <c r="A5" s="385"/>
      <c r="B5" s="248" t="s">
        <v>701</v>
      </c>
      <c r="C5" s="249"/>
      <c r="D5" s="249"/>
      <c r="E5" s="249" t="s">
        <v>698</v>
      </c>
      <c r="F5" s="249"/>
      <c r="G5" s="249" t="s">
        <v>698</v>
      </c>
    </row>
    <row r="6" spans="1:7" ht="17" customHeight="1">
      <c r="A6" s="385" t="s">
        <v>702</v>
      </c>
      <c r="B6" s="248" t="s">
        <v>703</v>
      </c>
      <c r="C6" s="249"/>
      <c r="D6" s="249"/>
      <c r="E6" s="249"/>
      <c r="F6" s="249"/>
      <c r="G6" s="249" t="s">
        <v>698</v>
      </c>
    </row>
    <row r="7" spans="1:7" ht="17" customHeight="1">
      <c r="A7" s="385"/>
      <c r="B7" s="248" t="s">
        <v>704</v>
      </c>
      <c r="C7" s="249" t="s">
        <v>698</v>
      </c>
      <c r="D7" s="249"/>
      <c r="E7" s="249"/>
      <c r="F7" s="249"/>
      <c r="G7" s="249"/>
    </row>
    <row r="8" spans="1:7" ht="17" customHeight="1">
      <c r="A8" s="385"/>
      <c r="B8" s="248" t="s">
        <v>705</v>
      </c>
      <c r="C8" s="249" t="s">
        <v>698</v>
      </c>
      <c r="D8" s="249" t="s">
        <v>698</v>
      </c>
      <c r="E8" s="249"/>
      <c r="F8" s="249" t="s">
        <v>698</v>
      </c>
      <c r="G8" s="249"/>
    </row>
    <row r="9" spans="1:7" ht="17" customHeight="1">
      <c r="A9" s="385"/>
      <c r="B9" s="248" t="s">
        <v>672</v>
      </c>
      <c r="C9" s="249" t="s">
        <v>698</v>
      </c>
      <c r="D9" s="249" t="s">
        <v>698</v>
      </c>
      <c r="E9" s="249" t="s">
        <v>698</v>
      </c>
      <c r="F9" s="249" t="s">
        <v>698</v>
      </c>
      <c r="G9" s="249" t="s">
        <v>698</v>
      </c>
    </row>
    <row r="10" spans="1:7" ht="17" customHeight="1">
      <c r="A10" s="385"/>
      <c r="B10" s="248" t="s">
        <v>706</v>
      </c>
      <c r="C10" s="249" t="s">
        <v>698</v>
      </c>
      <c r="D10" s="249" t="s">
        <v>698</v>
      </c>
      <c r="E10" s="249" t="s">
        <v>698</v>
      </c>
      <c r="F10" s="249"/>
      <c r="G10" s="249"/>
    </row>
    <row r="11" spans="1:7" ht="17" customHeight="1">
      <c r="A11" s="385"/>
      <c r="B11" s="248" t="s">
        <v>707</v>
      </c>
      <c r="C11" s="249" t="s">
        <v>698</v>
      </c>
      <c r="D11" s="249" t="s">
        <v>698</v>
      </c>
      <c r="E11" s="249"/>
      <c r="F11" s="249"/>
      <c r="G11" s="249"/>
    </row>
    <row r="12" spans="1:7" ht="17" customHeight="1">
      <c r="A12" s="385"/>
      <c r="B12" s="248" t="s">
        <v>708</v>
      </c>
      <c r="C12" s="249"/>
      <c r="D12" s="249"/>
      <c r="E12" s="249" t="s">
        <v>698</v>
      </c>
      <c r="F12" s="249"/>
      <c r="G12" s="249" t="s">
        <v>698</v>
      </c>
    </row>
    <row r="13" spans="1:7" ht="17" customHeight="1">
      <c r="A13" s="385"/>
      <c r="B13" s="248" t="s">
        <v>676</v>
      </c>
      <c r="C13" s="249"/>
      <c r="D13" s="249"/>
      <c r="E13" s="249"/>
      <c r="F13" s="249"/>
      <c r="G13" s="249" t="s">
        <v>698</v>
      </c>
    </row>
    <row r="14" spans="1:7" ht="17" customHeight="1">
      <c r="A14" s="385"/>
      <c r="B14" s="248" t="s">
        <v>680</v>
      </c>
      <c r="C14" s="249"/>
      <c r="D14" s="249"/>
      <c r="E14" s="249" t="s">
        <v>698</v>
      </c>
      <c r="F14" s="249"/>
      <c r="G14" s="249" t="s">
        <v>698</v>
      </c>
    </row>
    <row r="15" spans="1:7" ht="17" customHeight="1">
      <c r="A15" s="248" t="s">
        <v>709</v>
      </c>
      <c r="B15" s="248" t="s">
        <v>710</v>
      </c>
      <c r="C15" s="249"/>
      <c r="D15" s="249" t="s">
        <v>698</v>
      </c>
      <c r="E15" s="249"/>
      <c r="F15" s="249"/>
      <c r="G15" s="249"/>
    </row>
    <row r="16" spans="1:7" ht="17" customHeight="1">
      <c r="A16" s="386" t="s">
        <v>711</v>
      </c>
      <c r="B16" s="248" t="s">
        <v>712</v>
      </c>
      <c r="C16" s="249" t="s">
        <v>698</v>
      </c>
      <c r="D16" s="249" t="s">
        <v>698</v>
      </c>
      <c r="E16" s="249" t="s">
        <v>698</v>
      </c>
      <c r="F16" s="249" t="s">
        <v>698</v>
      </c>
      <c r="G16" s="249" t="s">
        <v>698</v>
      </c>
    </row>
    <row r="17" spans="1:7" ht="17" customHeight="1">
      <c r="A17" s="386"/>
      <c r="B17" s="248" t="s">
        <v>713</v>
      </c>
      <c r="C17" s="249" t="s">
        <v>698</v>
      </c>
      <c r="D17" s="249"/>
      <c r="E17" s="249" t="s">
        <v>698</v>
      </c>
      <c r="F17" s="249"/>
      <c r="G17" s="249" t="s">
        <v>698</v>
      </c>
    </row>
    <row r="18" spans="1:7" ht="17" customHeight="1">
      <c r="A18" s="386"/>
      <c r="B18" s="248" t="s">
        <v>657</v>
      </c>
      <c r="C18" s="249" t="s">
        <v>698</v>
      </c>
      <c r="D18" s="249"/>
      <c r="E18" s="249" t="s">
        <v>698</v>
      </c>
      <c r="F18" s="249"/>
      <c r="G18" s="249" t="s">
        <v>698</v>
      </c>
    </row>
    <row r="19" spans="1:7" ht="17" customHeight="1">
      <c r="A19" s="386"/>
      <c r="B19" s="248" t="s">
        <v>714</v>
      </c>
      <c r="C19" s="249" t="s">
        <v>698</v>
      </c>
      <c r="D19" s="249" t="s">
        <v>698</v>
      </c>
      <c r="E19" s="249" t="s">
        <v>698</v>
      </c>
      <c r="F19" s="249" t="s">
        <v>698</v>
      </c>
      <c r="G19" s="249" t="s">
        <v>698</v>
      </c>
    </row>
    <row r="20" spans="1:7" ht="17" customHeight="1">
      <c r="A20" s="386" t="s">
        <v>715</v>
      </c>
      <c r="B20" s="248" t="s">
        <v>716</v>
      </c>
      <c r="C20" s="249" t="s">
        <v>698</v>
      </c>
      <c r="D20" s="249" t="s">
        <v>698</v>
      </c>
      <c r="E20" s="249" t="s">
        <v>698</v>
      </c>
      <c r="F20" s="249"/>
      <c r="G20" s="249" t="s">
        <v>698</v>
      </c>
    </row>
    <row r="21" spans="1:7" ht="17" customHeight="1">
      <c r="A21" s="386"/>
      <c r="B21" s="248" t="s">
        <v>644</v>
      </c>
      <c r="C21" s="249"/>
      <c r="D21" s="249"/>
      <c r="E21" s="249"/>
      <c r="F21" s="249"/>
      <c r="G21" s="249" t="s">
        <v>698</v>
      </c>
    </row>
    <row r="22" spans="1:7" ht="17" customHeight="1">
      <c r="A22" s="386"/>
      <c r="B22" s="248" t="s">
        <v>717</v>
      </c>
      <c r="C22" s="249"/>
      <c r="D22" s="249"/>
      <c r="E22" s="249"/>
      <c r="F22" s="249" t="s">
        <v>698</v>
      </c>
      <c r="G22" s="249"/>
    </row>
  </sheetData>
  <mergeCells count="4">
    <mergeCell ref="A2:A5"/>
    <mergeCell ref="A6:A14"/>
    <mergeCell ref="A16:A19"/>
    <mergeCell ref="A20:A2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47"/>
  <sheetViews>
    <sheetView topLeftCell="B1" zoomScale="80" zoomScaleNormal="80" zoomScalePageLayoutView="80" workbookViewId="0">
      <pane xSplit="1" topLeftCell="CJ1" activePane="topRight" state="frozen"/>
      <selection activeCell="B6" sqref="B6"/>
      <selection pane="topRight" activeCell="CN26" sqref="CN26"/>
    </sheetView>
  </sheetViews>
  <sheetFormatPr baseColWidth="10" defaultColWidth="11.5" defaultRowHeight="14" x14ac:dyDescent="0"/>
  <cols>
    <col min="1" max="1" width="11.5" style="1" customWidth="1"/>
    <col min="2" max="2" width="28.33203125" style="2" bestFit="1" customWidth="1"/>
    <col min="3" max="3" width="21" style="1" customWidth="1"/>
    <col min="4" max="4" width="20.83203125" style="17" bestFit="1" customWidth="1"/>
    <col min="5" max="5" width="12.33203125" style="17" bestFit="1" customWidth="1"/>
    <col min="6" max="6" width="11.6640625" style="18" customWidth="1"/>
    <col min="7" max="7" width="14.6640625" style="18" customWidth="1"/>
    <col min="8" max="8" width="11.6640625" style="18" customWidth="1"/>
    <col min="9" max="9" width="11.6640625" style="4" customWidth="1"/>
    <col min="10" max="11" width="19.83203125" style="4" customWidth="1"/>
    <col min="12" max="12" width="19.83203125" style="1" customWidth="1"/>
    <col min="13" max="13" width="11.6640625" style="1" customWidth="1"/>
    <col min="14" max="14" width="17.1640625" style="1" bestFit="1" customWidth="1"/>
    <col min="15" max="15" width="19.5" style="1" bestFit="1" customWidth="1"/>
    <col min="16" max="21" width="12.33203125" style="1" bestFit="1" customWidth="1"/>
    <col min="22" max="23" width="11.6640625" style="19" customWidth="1"/>
    <col min="24" max="25" width="12.33203125" style="1" bestFit="1" customWidth="1"/>
    <col min="26" max="26" width="14.5" style="17" bestFit="1" customWidth="1"/>
    <col min="27" max="28" width="11.6640625" style="18" customWidth="1"/>
    <col min="29" max="29" width="14.5" style="1" bestFit="1" customWidth="1"/>
    <col min="30" max="30" width="11.6640625" style="1" customWidth="1"/>
    <col min="31" max="31" width="15.5" style="1" bestFit="1" customWidth="1"/>
    <col min="32" max="32" width="13.5" style="1" bestFit="1" customWidth="1"/>
    <col min="33" max="40" width="11.6640625" style="1" customWidth="1"/>
    <col min="41" max="41" width="11.6640625" style="19" customWidth="1"/>
    <col min="42" max="46" width="11.6640625" style="1" customWidth="1"/>
    <col min="47" max="51" width="12.1640625" style="1" customWidth="1"/>
    <col min="52" max="59" width="11.6640625" style="1" customWidth="1"/>
    <col min="60" max="107" width="11.5" style="1"/>
    <col min="108" max="108" width="21.33203125" style="1" customWidth="1"/>
    <col min="109" max="111" width="11.5" style="1"/>
    <col min="112" max="112" width="16.5" style="1" customWidth="1"/>
    <col min="113" max="118" width="11.5" style="1"/>
    <col min="119" max="119" width="28.33203125" style="2" bestFit="1" customWidth="1"/>
    <col min="120" max="120" width="11.5" style="1"/>
    <col min="121" max="121" width="27.5" style="1" customWidth="1"/>
    <col min="122" max="122" width="11.5" style="1"/>
    <col min="123" max="123" width="28.33203125" style="2" bestFit="1" customWidth="1"/>
    <col min="124" max="16384" width="11.5" style="1"/>
  </cols>
  <sheetData>
    <row r="1" spans="1:124">
      <c r="C1" s="3"/>
      <c r="D1" s="3">
        <v>2</v>
      </c>
      <c r="E1" s="3">
        <v>3</v>
      </c>
      <c r="F1" s="3"/>
      <c r="G1" s="3">
        <v>5</v>
      </c>
      <c r="H1" s="3">
        <v>6</v>
      </c>
      <c r="I1" s="4">
        <v>7</v>
      </c>
      <c r="J1" s="4">
        <v>8</v>
      </c>
      <c r="K1" s="4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3">
        <v>24</v>
      </c>
      <c r="AA1" s="3">
        <v>25</v>
      </c>
      <c r="AB1" s="3">
        <v>26</v>
      </c>
      <c r="AC1" s="3">
        <v>27</v>
      </c>
      <c r="AD1" s="3">
        <v>28</v>
      </c>
      <c r="AE1" s="3">
        <v>29</v>
      </c>
      <c r="AF1" s="3">
        <v>30</v>
      </c>
      <c r="AG1" s="3">
        <v>31</v>
      </c>
      <c r="AH1" s="3">
        <v>32</v>
      </c>
      <c r="AI1" s="3">
        <v>33</v>
      </c>
      <c r="AJ1" s="3">
        <v>34</v>
      </c>
      <c r="AK1" s="3">
        <v>35</v>
      </c>
      <c r="AL1" s="3">
        <v>36</v>
      </c>
      <c r="AM1" s="3">
        <v>37</v>
      </c>
      <c r="AN1" s="3">
        <v>38</v>
      </c>
      <c r="AO1" s="3">
        <v>39</v>
      </c>
      <c r="AP1" s="3">
        <v>40</v>
      </c>
      <c r="AQ1" s="3">
        <v>41</v>
      </c>
      <c r="AR1" s="3">
        <v>42</v>
      </c>
      <c r="AS1" s="3">
        <v>43</v>
      </c>
      <c r="AT1" s="3">
        <v>44</v>
      </c>
      <c r="AU1" s="3">
        <v>45</v>
      </c>
      <c r="AV1" s="3">
        <v>46</v>
      </c>
      <c r="AW1" s="3">
        <v>47</v>
      </c>
      <c r="AX1" s="3">
        <v>48</v>
      </c>
      <c r="AY1" s="3">
        <v>49</v>
      </c>
      <c r="AZ1" s="3">
        <v>50</v>
      </c>
      <c r="BA1" s="3">
        <v>51</v>
      </c>
      <c r="BB1" s="3">
        <v>52</v>
      </c>
      <c r="BC1" s="3">
        <v>53</v>
      </c>
      <c r="BD1" s="3">
        <v>54</v>
      </c>
      <c r="BE1" s="3">
        <v>55</v>
      </c>
      <c r="BF1" s="3">
        <v>56</v>
      </c>
      <c r="BG1" s="3">
        <v>57</v>
      </c>
      <c r="BH1" s="3"/>
      <c r="BI1" s="3">
        <v>1</v>
      </c>
      <c r="BJ1" s="3">
        <v>2</v>
      </c>
      <c r="BK1" s="3"/>
      <c r="BL1" s="3">
        <v>3</v>
      </c>
      <c r="BM1" s="3">
        <v>4</v>
      </c>
      <c r="BN1" s="3"/>
      <c r="BO1" s="3"/>
      <c r="BP1" s="3"/>
      <c r="BQ1" s="3"/>
      <c r="BR1" s="3"/>
      <c r="BS1" s="3"/>
      <c r="BT1" s="3">
        <v>5</v>
      </c>
      <c r="BU1" s="3"/>
      <c r="BV1" s="3"/>
      <c r="BW1" s="3">
        <v>16</v>
      </c>
      <c r="BX1" s="3">
        <v>17</v>
      </c>
      <c r="BY1" s="3">
        <v>18</v>
      </c>
      <c r="BZ1" s="3"/>
      <c r="CA1" s="3"/>
      <c r="CB1" s="3">
        <v>21</v>
      </c>
      <c r="CC1" s="3">
        <v>22</v>
      </c>
      <c r="CD1" s="3"/>
      <c r="CE1" s="3">
        <v>24</v>
      </c>
      <c r="CF1" s="3">
        <v>25</v>
      </c>
      <c r="CG1" s="3">
        <v>26</v>
      </c>
      <c r="CH1" s="3"/>
      <c r="CI1" s="3">
        <v>28</v>
      </c>
      <c r="CJ1" s="3">
        <v>29</v>
      </c>
      <c r="CK1" s="3">
        <v>30</v>
      </c>
      <c r="CL1" s="3">
        <v>31</v>
      </c>
      <c r="CM1" s="3">
        <v>32</v>
      </c>
      <c r="CN1" s="3"/>
      <c r="CO1" s="3">
        <v>34</v>
      </c>
      <c r="CP1" s="3"/>
      <c r="CQ1" s="3">
        <v>36</v>
      </c>
      <c r="CR1" s="3"/>
      <c r="CS1" s="3"/>
      <c r="CT1" s="3"/>
      <c r="CU1" s="3">
        <v>40</v>
      </c>
      <c r="CV1" s="3">
        <v>41</v>
      </c>
      <c r="CW1" s="3"/>
      <c r="CX1" s="3">
        <v>43</v>
      </c>
      <c r="CY1" s="3">
        <v>44</v>
      </c>
      <c r="CZ1" s="3">
        <v>45</v>
      </c>
      <c r="DA1" s="3">
        <v>46</v>
      </c>
      <c r="DB1" s="3">
        <v>47</v>
      </c>
      <c r="DC1" s="3">
        <v>48</v>
      </c>
      <c r="DD1" s="3">
        <v>49</v>
      </c>
      <c r="DE1" s="3">
        <v>50</v>
      </c>
      <c r="DF1" s="3">
        <v>51</v>
      </c>
      <c r="DG1" s="3">
        <v>52</v>
      </c>
      <c r="DH1" s="3"/>
      <c r="DI1" s="3">
        <v>54</v>
      </c>
      <c r="DJ1" s="3">
        <v>55</v>
      </c>
      <c r="DK1" s="3"/>
      <c r="DL1" s="3">
        <v>57</v>
      </c>
    </row>
    <row r="2" spans="1:124" ht="79.5" customHeight="1">
      <c r="B2" s="5"/>
      <c r="C2" s="6"/>
      <c r="D2" s="7" t="s">
        <v>0</v>
      </c>
      <c r="E2" s="8" t="s">
        <v>1</v>
      </c>
      <c r="F2" s="13" t="s">
        <v>39</v>
      </c>
      <c r="G2" s="7" t="s">
        <v>2</v>
      </c>
      <c r="H2" s="7" t="s">
        <v>3</v>
      </c>
      <c r="I2" s="8" t="s">
        <v>40</v>
      </c>
      <c r="J2" s="8" t="s">
        <v>41</v>
      </c>
      <c r="K2" s="8" t="s">
        <v>42</v>
      </c>
      <c r="L2" s="8" t="s">
        <v>43</v>
      </c>
      <c r="M2" s="11" t="s">
        <v>44</v>
      </c>
      <c r="N2" s="8" t="s">
        <v>45</v>
      </c>
      <c r="O2" s="8" t="s">
        <v>4</v>
      </c>
      <c r="P2" s="8"/>
      <c r="Q2" s="8" t="s">
        <v>5</v>
      </c>
      <c r="R2" s="8" t="s">
        <v>6</v>
      </c>
      <c r="S2" s="8" t="s">
        <v>7</v>
      </c>
      <c r="T2" s="8" t="s">
        <v>8</v>
      </c>
      <c r="U2" s="7"/>
      <c r="V2" s="9"/>
      <c r="W2" s="10" t="s">
        <v>9</v>
      </c>
      <c r="X2" s="8" t="s">
        <v>10</v>
      </c>
      <c r="Y2" s="8"/>
      <c r="Z2" s="8" t="s">
        <v>11</v>
      </c>
      <c r="AA2" s="8" t="s">
        <v>12</v>
      </c>
      <c r="AB2" s="8" t="s">
        <v>13</v>
      </c>
      <c r="AC2" s="8" t="s">
        <v>14</v>
      </c>
      <c r="AD2" s="8" t="s">
        <v>15</v>
      </c>
      <c r="AE2" s="8" t="s">
        <v>16</v>
      </c>
      <c r="AF2" s="8" t="s">
        <v>17</v>
      </c>
      <c r="AG2" s="8" t="s">
        <v>18</v>
      </c>
      <c r="AH2" s="8" t="s">
        <v>19</v>
      </c>
      <c r="AI2" s="8"/>
      <c r="AJ2" s="8" t="s">
        <v>20</v>
      </c>
      <c r="AK2" s="8"/>
      <c r="AL2" s="8" t="s">
        <v>21</v>
      </c>
      <c r="AM2" s="8"/>
      <c r="AN2" s="7"/>
      <c r="AO2" s="9"/>
      <c r="AP2" s="7" t="s">
        <v>24</v>
      </c>
      <c r="AQ2" s="7" t="s">
        <v>25</v>
      </c>
      <c r="AR2" s="7"/>
      <c r="AS2" s="7" t="s">
        <v>26</v>
      </c>
      <c r="AT2" s="8" t="s">
        <v>27</v>
      </c>
      <c r="AU2" s="8" t="s">
        <v>28</v>
      </c>
      <c r="AV2" s="7" t="s">
        <v>29</v>
      </c>
      <c r="AW2" s="8" t="s">
        <v>30</v>
      </c>
      <c r="AX2" s="8" t="s">
        <v>31</v>
      </c>
      <c r="AY2" s="8" t="s">
        <v>32</v>
      </c>
      <c r="AZ2" s="8" t="s">
        <v>33</v>
      </c>
      <c r="BA2" s="8" t="s">
        <v>34</v>
      </c>
      <c r="BB2" s="7" t="s">
        <v>35</v>
      </c>
      <c r="BC2" s="8"/>
      <c r="BD2" s="8" t="s">
        <v>36</v>
      </c>
      <c r="BE2" s="8" t="s">
        <v>37</v>
      </c>
      <c r="BF2" s="8"/>
      <c r="BG2" s="8" t="s">
        <v>38</v>
      </c>
      <c r="DO2" s="5"/>
      <c r="DS2" s="5"/>
    </row>
    <row r="3" spans="1:124" s="11" customFormat="1" ht="185" customHeight="1">
      <c r="B3" s="5"/>
      <c r="D3" s="12" t="s">
        <v>0</v>
      </c>
      <c r="E3" s="12" t="s">
        <v>1</v>
      </c>
      <c r="F3" s="13" t="s">
        <v>39</v>
      </c>
      <c r="G3" s="14" t="s">
        <v>2</v>
      </c>
      <c r="H3" s="12" t="s">
        <v>3</v>
      </c>
      <c r="I3" s="11" t="s">
        <v>40</v>
      </c>
      <c r="J3" s="21" t="s">
        <v>365</v>
      </c>
      <c r="K3" s="21" t="s">
        <v>366</v>
      </c>
      <c r="L3" s="6" t="s">
        <v>367</v>
      </c>
      <c r="M3" s="45" t="s">
        <v>368</v>
      </c>
      <c r="N3" s="11" t="s">
        <v>45</v>
      </c>
      <c r="O3" s="11" t="s">
        <v>4</v>
      </c>
      <c r="P3" s="11" t="s">
        <v>46</v>
      </c>
      <c r="Q3" s="11" t="s">
        <v>5</v>
      </c>
      <c r="R3" s="11" t="s">
        <v>6</v>
      </c>
      <c r="S3" s="15" t="s">
        <v>7</v>
      </c>
      <c r="T3" s="11" t="s">
        <v>8</v>
      </c>
      <c r="U3" s="11" t="s">
        <v>47</v>
      </c>
      <c r="V3" s="16" t="s">
        <v>48</v>
      </c>
      <c r="W3" s="16" t="s">
        <v>9</v>
      </c>
      <c r="X3" s="14" t="s">
        <v>10</v>
      </c>
      <c r="Y3" s="14" t="s">
        <v>49</v>
      </c>
      <c r="Z3" s="12" t="s">
        <v>11</v>
      </c>
      <c r="AA3" s="11" t="s">
        <v>12</v>
      </c>
      <c r="AB3" s="14" t="s">
        <v>13</v>
      </c>
      <c r="AC3" s="15" t="s">
        <v>14</v>
      </c>
      <c r="AD3" s="11" t="s">
        <v>15</v>
      </c>
      <c r="AE3" s="15" t="s">
        <v>16</v>
      </c>
      <c r="AF3" s="15" t="s">
        <v>17</v>
      </c>
      <c r="AG3" s="11" t="s">
        <v>18</v>
      </c>
      <c r="AH3" s="11" t="s">
        <v>19</v>
      </c>
      <c r="AI3" s="11" t="s">
        <v>50</v>
      </c>
      <c r="AJ3" s="11" t="s">
        <v>20</v>
      </c>
      <c r="AK3" s="14" t="s">
        <v>51</v>
      </c>
      <c r="AL3" s="15" t="s">
        <v>21</v>
      </c>
      <c r="AM3" s="14" t="s">
        <v>52</v>
      </c>
      <c r="AN3" s="14" t="s">
        <v>22</v>
      </c>
      <c r="AO3" s="16" t="s">
        <v>23</v>
      </c>
      <c r="AP3" s="14" t="s">
        <v>24</v>
      </c>
      <c r="AQ3" s="14" t="s">
        <v>25</v>
      </c>
      <c r="AR3" s="14" t="s">
        <v>53</v>
      </c>
      <c r="AS3" s="11" t="s">
        <v>26</v>
      </c>
      <c r="AT3" s="11" t="s">
        <v>27</v>
      </c>
      <c r="AU3" s="11" t="s">
        <v>28</v>
      </c>
      <c r="AV3" s="15" t="s">
        <v>29</v>
      </c>
      <c r="AW3" s="11" t="s">
        <v>30</v>
      </c>
      <c r="AX3" s="11" t="s">
        <v>31</v>
      </c>
      <c r="AY3" s="11" t="s">
        <v>32</v>
      </c>
      <c r="AZ3" s="11" t="s">
        <v>33</v>
      </c>
      <c r="BA3" s="11" t="s">
        <v>34</v>
      </c>
      <c r="BB3" s="14" t="s">
        <v>35</v>
      </c>
      <c r="BC3" s="14" t="s">
        <v>54</v>
      </c>
      <c r="BD3" s="14" t="s">
        <v>36</v>
      </c>
      <c r="BE3" s="11" t="s">
        <v>37</v>
      </c>
      <c r="BF3" s="11" t="s">
        <v>55</v>
      </c>
      <c r="BG3" s="11" t="s">
        <v>38</v>
      </c>
      <c r="BH3" s="7"/>
      <c r="BI3" s="7" t="s">
        <v>0</v>
      </c>
      <c r="BJ3" s="8" t="s">
        <v>1</v>
      </c>
      <c r="BK3" s="13" t="s">
        <v>39</v>
      </c>
      <c r="BL3" s="7" t="s">
        <v>2</v>
      </c>
      <c r="BM3" s="7" t="s">
        <v>3</v>
      </c>
      <c r="BN3" s="8" t="s">
        <v>40</v>
      </c>
      <c r="BO3" s="8" t="s">
        <v>365</v>
      </c>
      <c r="BP3" s="8" t="s">
        <v>366</v>
      </c>
      <c r="BQ3" s="8" t="s">
        <v>367</v>
      </c>
      <c r="BR3" s="11" t="s">
        <v>44</v>
      </c>
      <c r="BS3" s="8" t="s">
        <v>45</v>
      </c>
      <c r="BT3" s="8" t="s">
        <v>4</v>
      </c>
      <c r="BU3" s="8"/>
      <c r="BV3" s="8" t="s">
        <v>5</v>
      </c>
      <c r="BW3" s="8" t="s">
        <v>6</v>
      </c>
      <c r="BX3" s="8" t="s">
        <v>7</v>
      </c>
      <c r="BY3" s="8" t="s">
        <v>8</v>
      </c>
      <c r="BZ3" s="7"/>
      <c r="CA3" s="9"/>
      <c r="CB3" s="10" t="s">
        <v>9</v>
      </c>
      <c r="CC3" s="8" t="s">
        <v>10</v>
      </c>
      <c r="CD3" s="8"/>
      <c r="CE3" s="8" t="s">
        <v>11</v>
      </c>
      <c r="CF3" s="8" t="s">
        <v>12</v>
      </c>
      <c r="CG3" s="8" t="s">
        <v>13</v>
      </c>
      <c r="CH3" s="8"/>
      <c r="CI3" s="8" t="s">
        <v>15</v>
      </c>
      <c r="CJ3" s="8" t="s">
        <v>16</v>
      </c>
      <c r="CK3" s="8" t="s">
        <v>17</v>
      </c>
      <c r="CL3" s="8" t="s">
        <v>18</v>
      </c>
      <c r="CM3" s="8" t="s">
        <v>19</v>
      </c>
      <c r="CN3" s="8"/>
      <c r="CO3" s="8" t="s">
        <v>20</v>
      </c>
      <c r="CP3" s="8"/>
      <c r="CQ3" s="8" t="s">
        <v>21</v>
      </c>
      <c r="CR3" s="8"/>
      <c r="CS3" s="7"/>
      <c r="CT3" s="9"/>
      <c r="CU3" s="7" t="s">
        <v>24</v>
      </c>
      <c r="CV3" s="7" t="s">
        <v>25</v>
      </c>
      <c r="CW3" s="7"/>
      <c r="CX3" s="7" t="s">
        <v>26</v>
      </c>
      <c r="CY3" s="8" t="s">
        <v>27</v>
      </c>
      <c r="CZ3" s="8" t="s">
        <v>28</v>
      </c>
      <c r="DA3" s="7" t="s">
        <v>29</v>
      </c>
      <c r="DB3" s="8" t="s">
        <v>30</v>
      </c>
      <c r="DC3" s="8" t="s">
        <v>31</v>
      </c>
      <c r="DD3" s="8" t="s">
        <v>32</v>
      </c>
      <c r="DE3" s="8" t="s">
        <v>33</v>
      </c>
      <c r="DF3" s="8" t="s">
        <v>34</v>
      </c>
      <c r="DG3" s="7" t="s">
        <v>35</v>
      </c>
      <c r="DH3" s="8"/>
      <c r="DI3" s="8" t="s">
        <v>36</v>
      </c>
      <c r="DJ3" s="8" t="s">
        <v>37</v>
      </c>
      <c r="DK3" s="8"/>
      <c r="DL3" s="8" t="s">
        <v>38</v>
      </c>
      <c r="DM3" s="7" t="s">
        <v>56</v>
      </c>
      <c r="DN3" s="7"/>
      <c r="DO3" s="5"/>
      <c r="DP3" s="7" t="s">
        <v>56</v>
      </c>
      <c r="DR3" s="11" t="s">
        <v>56</v>
      </c>
      <c r="DS3" s="5"/>
      <c r="DT3" s="11" t="s">
        <v>56</v>
      </c>
    </row>
    <row r="4" spans="1:124"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</row>
    <row r="5" spans="1:124" ht="15.5" customHeight="1">
      <c r="A5" s="6"/>
      <c r="B5" s="5"/>
      <c r="C5" s="6"/>
      <c r="D5" s="20"/>
      <c r="E5" s="20"/>
      <c r="F5" s="13" t="s">
        <v>39</v>
      </c>
      <c r="G5" s="13"/>
      <c r="H5" s="13"/>
      <c r="I5" s="21" t="s">
        <v>40</v>
      </c>
      <c r="J5" s="21" t="s">
        <v>365</v>
      </c>
      <c r="K5" s="21" t="s">
        <v>366</v>
      </c>
      <c r="L5" s="6" t="s">
        <v>367</v>
      </c>
      <c r="M5" s="45" t="s">
        <v>368</v>
      </c>
      <c r="N5" s="1" t="s">
        <v>45</v>
      </c>
      <c r="AE5" s="1" t="s">
        <v>60</v>
      </c>
      <c r="AG5" s="1" t="s">
        <v>61</v>
      </c>
      <c r="AH5" s="1" t="s">
        <v>62</v>
      </c>
      <c r="AI5" s="1" t="s">
        <v>63</v>
      </c>
      <c r="AJ5" s="1" t="s">
        <v>64</v>
      </c>
      <c r="AK5" s="1" t="s">
        <v>65</v>
      </c>
      <c r="AL5" s="1" t="s">
        <v>65</v>
      </c>
      <c r="AM5" s="1" t="s">
        <v>66</v>
      </c>
      <c r="AN5" s="1" t="s">
        <v>66</v>
      </c>
      <c r="AO5" s="19" t="s">
        <v>66</v>
      </c>
      <c r="AP5" s="1" t="s">
        <v>67</v>
      </c>
      <c r="AQ5" s="1" t="s">
        <v>68</v>
      </c>
      <c r="AR5" s="1" t="s">
        <v>69</v>
      </c>
      <c r="AS5" s="1" t="s">
        <v>70</v>
      </c>
      <c r="AT5" s="1" t="s">
        <v>71</v>
      </c>
      <c r="AU5" s="1" t="s">
        <v>72</v>
      </c>
      <c r="AV5" s="1" t="s">
        <v>72</v>
      </c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DO5" s="5"/>
      <c r="DS5" s="5"/>
    </row>
    <row r="6" spans="1:124">
      <c r="A6" s="6" t="s">
        <v>73</v>
      </c>
      <c r="B6" s="5" t="s">
        <v>74</v>
      </c>
      <c r="C6" s="22"/>
      <c r="D6" s="20">
        <v>26.13</v>
      </c>
      <c r="E6" s="20">
        <v>7.8550529782097381E-2</v>
      </c>
      <c r="F6" s="23">
        <v>22.86</v>
      </c>
      <c r="G6" s="23">
        <v>2038.1</v>
      </c>
      <c r="H6" s="23">
        <v>19711.099999999999</v>
      </c>
      <c r="I6" s="21">
        <v>9.1</v>
      </c>
      <c r="J6" s="31">
        <v>42577.010102175824</v>
      </c>
      <c r="K6" s="31">
        <v>207357.44020845924</v>
      </c>
      <c r="L6" s="31">
        <v>137902.79581848651</v>
      </c>
      <c r="M6" s="6">
        <v>-2827.8896313178602</v>
      </c>
      <c r="N6" s="1">
        <v>46619.199999999997</v>
      </c>
      <c r="O6" s="1">
        <v>186.5</v>
      </c>
      <c r="P6" s="1">
        <v>284.89999999999998</v>
      </c>
      <c r="Q6" s="1">
        <v>11.749618176549049</v>
      </c>
      <c r="R6" s="1">
        <v>1108.5</v>
      </c>
      <c r="S6" s="1">
        <v>159.69999999999999</v>
      </c>
      <c r="T6" s="1">
        <v>0.94934294320495993</v>
      </c>
      <c r="U6" s="1">
        <v>2.1719659034545764E-3</v>
      </c>
      <c r="V6" s="19">
        <v>1.199272897974428E-5</v>
      </c>
      <c r="W6" s="24">
        <v>6.4051297998185266</v>
      </c>
      <c r="X6" s="1">
        <v>3.4538646162051647E-3</v>
      </c>
      <c r="Y6" s="1">
        <v>911.89792622428695</v>
      </c>
      <c r="Z6" s="17">
        <v>2.1675737430928141E-2</v>
      </c>
      <c r="AA6" s="25">
        <v>0.21008704480839374</v>
      </c>
      <c r="AB6" s="25">
        <v>6.7118597110053759</v>
      </c>
      <c r="AC6" s="1">
        <v>7.1079982145330525E-4</v>
      </c>
      <c r="AD6" s="1">
        <v>2603.7556774870509</v>
      </c>
      <c r="AE6" s="1">
        <v>841275.94845163741</v>
      </c>
      <c r="AF6" s="1">
        <v>57.46</v>
      </c>
      <c r="AG6" s="24">
        <v>674.85358311244943</v>
      </c>
      <c r="AH6" s="24">
        <v>0.33651268046586075</v>
      </c>
      <c r="AI6" s="24">
        <v>0.22709678817516094</v>
      </c>
      <c r="AJ6" s="24">
        <v>1.0602068990875113</v>
      </c>
      <c r="AK6" s="24">
        <v>1.7147164358769209</v>
      </c>
      <c r="AL6" s="24">
        <v>75.638280052889257</v>
      </c>
      <c r="AM6" s="24">
        <v>19.30144066939987</v>
      </c>
      <c r="AN6" s="24">
        <v>3.770461275939383</v>
      </c>
      <c r="AO6" s="24">
        <v>11.115814772835897</v>
      </c>
      <c r="AP6" s="24">
        <v>8497.1231802911534</v>
      </c>
      <c r="AQ6" s="1">
        <v>841.37395353994566</v>
      </c>
      <c r="AR6" s="24">
        <v>2016.4578793515811</v>
      </c>
      <c r="AS6" s="24">
        <v>20.059873326745127</v>
      </c>
      <c r="AT6" s="24">
        <v>316.86471009305654</v>
      </c>
      <c r="AU6" s="24">
        <v>1293.5008221542869</v>
      </c>
      <c r="AV6" s="26">
        <v>207.95611719057541</v>
      </c>
      <c r="AW6" s="24">
        <v>55435.134323944003</v>
      </c>
      <c r="AX6" s="24">
        <v>0.93678161628281964</v>
      </c>
      <c r="AY6" s="26">
        <v>0.88320354819356228</v>
      </c>
      <c r="AZ6" s="24">
        <v>0.87925974066814117</v>
      </c>
      <c r="BA6" s="24">
        <v>4.4313345096951839E-2</v>
      </c>
      <c r="BB6" s="24">
        <v>11.300457619015095</v>
      </c>
      <c r="BC6" s="24">
        <v>-0.7173486528445906</v>
      </c>
      <c r="BD6" s="24">
        <v>-0.1468508686944256</v>
      </c>
      <c r="BE6" s="26">
        <v>-0.86961159759516582</v>
      </c>
      <c r="BF6" s="26">
        <v>-0.56542779463306148</v>
      </c>
      <c r="BG6" s="26">
        <v>144684.66825824423</v>
      </c>
      <c r="DO6" s="5" t="s">
        <v>74</v>
      </c>
      <c r="DQ6" s="1" t="s">
        <v>74</v>
      </c>
      <c r="DS6" s="5" t="s">
        <v>74</v>
      </c>
    </row>
    <row r="7" spans="1:124">
      <c r="A7" s="6" t="s">
        <v>75</v>
      </c>
      <c r="B7" s="5" t="s">
        <v>76</v>
      </c>
      <c r="C7" s="22"/>
      <c r="D7" s="20">
        <v>26.8</v>
      </c>
      <c r="E7" s="20">
        <v>2.7725795331429135E-2</v>
      </c>
      <c r="F7" s="23">
        <v>31.1</v>
      </c>
      <c r="G7" s="23">
        <v>2484.1</v>
      </c>
      <c r="H7" s="23">
        <v>6696.4</v>
      </c>
      <c r="I7" s="21">
        <v>6.85</v>
      </c>
      <c r="J7" s="31">
        <v>47489.520788734262</v>
      </c>
      <c r="K7" s="31">
        <v>42920.458433127686</v>
      </c>
      <c r="L7" s="31">
        <v>66790.583178840039</v>
      </c>
      <c r="M7" s="6">
        <v>-1075.4543363239015</v>
      </c>
      <c r="N7" s="1">
        <v>53.1</v>
      </c>
      <c r="O7" s="1">
        <v>33</v>
      </c>
      <c r="P7" s="1">
        <v>0</v>
      </c>
      <c r="Q7" s="1">
        <v>0.17439837158147017</v>
      </c>
      <c r="R7" s="1">
        <v>32</v>
      </c>
      <c r="S7" s="1">
        <v>37</v>
      </c>
      <c r="T7" s="1">
        <v>0.89504298141761462</v>
      </c>
      <c r="U7" s="1">
        <v>1.0351966873706005E-3</v>
      </c>
      <c r="V7" s="19">
        <v>1.6415509373255853E-5</v>
      </c>
      <c r="W7" s="24">
        <v>5.5326827082493164</v>
      </c>
      <c r="X7" s="1">
        <v>3.3481383175590967E-3</v>
      </c>
      <c r="Y7" s="1">
        <v>1000</v>
      </c>
      <c r="Z7" s="17">
        <v>1.3805443382908171E-2</v>
      </c>
      <c r="AA7" s="25">
        <v>0.19332545388883418</v>
      </c>
      <c r="AB7" s="25">
        <v>4.1722554624481161</v>
      </c>
      <c r="AC7" s="1">
        <v>5.745428280639548E-4</v>
      </c>
      <c r="AD7" s="1">
        <v>3339.952416527135</v>
      </c>
      <c r="AE7" s="1">
        <v>1452.0549205025322</v>
      </c>
      <c r="AF7" s="1">
        <v>57.46</v>
      </c>
      <c r="AG7" s="24">
        <v>123.80835864763385</v>
      </c>
      <c r="AH7" s="24">
        <v>1.2442956104927936</v>
      </c>
      <c r="AI7" s="24">
        <v>0.1540541972075683</v>
      </c>
      <c r="AJ7" s="24">
        <v>0.25539249482911452</v>
      </c>
      <c r="AK7" s="24">
        <v>2.0814865885288421</v>
      </c>
      <c r="AL7" s="24">
        <v>72.379263928559695</v>
      </c>
      <c r="AM7" s="24">
        <v>24.672510588003547</v>
      </c>
      <c r="AN7" s="24">
        <v>5.0067303588430354</v>
      </c>
      <c r="AO7" s="24">
        <v>9.9800399201596814</v>
      </c>
      <c r="AP7" s="24">
        <v>2538.25</v>
      </c>
      <c r="AQ7" s="1">
        <v>846.08333333333337</v>
      </c>
      <c r="AR7" s="24">
        <v>3384.3333333333335</v>
      </c>
      <c r="AS7" s="24">
        <v>17.335218093699517</v>
      </c>
      <c r="AT7" s="24">
        <v>205.66666666666666</v>
      </c>
      <c r="AU7" s="24">
        <v>1516.2209652319511</v>
      </c>
      <c r="AV7" s="26">
        <v>317.20865704717818</v>
      </c>
      <c r="AW7" s="24">
        <v>23836.2211579916</v>
      </c>
      <c r="AX7" s="24">
        <v>0.9091201544153128</v>
      </c>
      <c r="AY7" s="26">
        <v>0.75703715618465495</v>
      </c>
      <c r="AZ7" s="24">
        <v>0.45480135113398745</v>
      </c>
      <c r="BA7" s="24">
        <v>2.005659879658394E-2</v>
      </c>
      <c r="BB7" s="24">
        <v>10.073875083948959</v>
      </c>
      <c r="BC7" s="24">
        <v>-0.26547928649706432</v>
      </c>
      <c r="BD7" s="24">
        <v>-0.42551689785786767</v>
      </c>
      <c r="BE7" s="26">
        <v>-0.87358174156441171</v>
      </c>
      <c r="BF7" s="26">
        <v>-0.27672117081665348</v>
      </c>
      <c r="BG7" s="26">
        <v>83509.024643577883</v>
      </c>
      <c r="BI7" s="1">
        <f>6*((D7-D134)/(D135-D134))+1</f>
        <v>4.5035934291581112</v>
      </c>
      <c r="BJ7" s="1">
        <f>6*((E7-E135)/(E134-E135))+1</f>
        <v>1.73884413276162</v>
      </c>
      <c r="BK7" s="1">
        <f>6*((F7-$F$134)/($F$135-$F$134))+1</f>
        <v>2.3996539792387539</v>
      </c>
      <c r="BL7" s="1">
        <f t="shared" ref="BL7:BL38" si="0">6*((G7-$G$134)/($G$135-$G$134))+1</f>
        <v>6.2939477187119426</v>
      </c>
      <c r="BM7" s="1">
        <f>6*((H7-H134)/(H135-H134))+1</f>
        <v>6.8826503956819316</v>
      </c>
      <c r="BN7" s="1">
        <f>6*((I7-$I$135)/($I$134-$I$135))+1</f>
        <v>2.6398713826366556</v>
      </c>
      <c r="BO7" s="1">
        <f>6*((J7-$J$135)/($J$134-$J$135))+1</f>
        <v>1.1809619843615775</v>
      </c>
      <c r="BP7" s="1">
        <f>6*((K7-$K$135)/($K$134-$K$135))+1</f>
        <v>1.0734811604477466</v>
      </c>
      <c r="BQ7" s="1">
        <f>6*((L7-$L$135)/($L$134-$L$135))+1</f>
        <v>1.0622041809875673</v>
      </c>
      <c r="BR7" s="1">
        <f>6*((M7-$M$134)/($M$135-$M$134))+1</f>
        <v>1.0880243454527692</v>
      </c>
      <c r="BT7" s="1">
        <f t="shared" ref="BT7:BT38" si="1">6*((O7-$O$135)/($O$134-$O$135))+1</f>
        <v>1.1412103746397695</v>
      </c>
      <c r="BV7" s="1">
        <f>6*((Q7-Q135)/(Q134-Q135))+1</f>
        <v>1.010016587513999</v>
      </c>
      <c r="BW7" s="1">
        <f>6*((R7-R135)/(R134-R135))+1</f>
        <v>1</v>
      </c>
      <c r="BX7" s="1">
        <f>6*((S7-S135)/(S134-S135))+1</f>
        <v>1.4959276018099548</v>
      </c>
      <c r="BY7" s="1">
        <f>6*((T7-T135)/(T134-T135))+1</f>
        <v>3.6076071715402867</v>
      </c>
      <c r="CB7" s="1">
        <f>6*((W7-W135)/(W134-W135))+1</f>
        <v>1.6873512040818013</v>
      </c>
      <c r="CC7" s="1">
        <f t="shared" ref="CC7:CC38" si="2">6*((X7-$X$135)/($X$134-$X$135))+1</f>
        <v>1.7617033609748487</v>
      </c>
      <c r="CE7" s="1">
        <f t="shared" ref="CE7:CE38" si="3">6*((Z7-$Z$135)/($Z$134-$Z$135))+1</f>
        <v>2.7118239427213418</v>
      </c>
      <c r="CF7" s="1">
        <f t="shared" ref="CF7:CM7" si="4">6*((AA7-AA135)/(AA134-AA135))+1</f>
        <v>3.4282130059666018</v>
      </c>
      <c r="CG7" s="1">
        <f t="shared" si="4"/>
        <v>1.9101151398147804</v>
      </c>
      <c r="CI7" s="1">
        <f t="shared" si="4"/>
        <v>2.960977383625611</v>
      </c>
      <c r="CJ7" s="1">
        <f t="shared" si="4"/>
        <v>1.0944122953726689</v>
      </c>
      <c r="CK7" s="1">
        <f t="shared" si="4"/>
        <v>7</v>
      </c>
      <c r="CL7" s="1">
        <f t="shared" si="4"/>
        <v>1.0318526358344975</v>
      </c>
      <c r="CM7" s="1">
        <f t="shared" si="4"/>
        <v>1.9545254862365038</v>
      </c>
      <c r="CO7" s="1">
        <f>6*((AJ7-AJ135)/(AJ134-AJ135))+1</f>
        <v>1.6850180804720423</v>
      </c>
      <c r="CQ7" s="1">
        <f t="shared" ref="CQ7:CQ38" si="5">6*((AL7-$AL$135)/($AL$134-$AL$135))+1</f>
        <v>3.4780611854445307</v>
      </c>
      <c r="CU7" s="1">
        <f>6*((AP7-AP134)/(AP135-AP134))+1</f>
        <v>6.5989477785732582</v>
      </c>
      <c r="CV7" s="1">
        <f>6*((AQ7-AQ134)/(AQ135-AQ134))+1</f>
        <v>6.164543212856473</v>
      </c>
      <c r="CX7" s="1">
        <f>6*((AS7-AS134)/(AS135-AS134))+1</f>
        <v>6.8484211379733448</v>
      </c>
      <c r="CY7" s="1">
        <f t="shared" ref="CY7:CY38" si="6">6*((AT7-$AT$135)/($AT$134-$AT$135))+1</f>
        <v>3.0012878300064392</v>
      </c>
      <c r="CZ7" s="1">
        <f>6*((AU7-AU135)/(AU134-AU135))+1</f>
        <v>1.4953150286339725</v>
      </c>
      <c r="DA7" s="1">
        <f t="shared" ref="DA7:DA38" si="7">6*((AV7-$AV$134)/($AV$135-$AV$134))+1</f>
        <v>4.6445953501769912</v>
      </c>
      <c r="DB7" s="1">
        <f t="shared" ref="DB7:DB38" si="8">6*((AW7-$AW$135)/($AW$134-$AW$135))+1</f>
        <v>1.1498264100864684</v>
      </c>
      <c r="DC7" s="1">
        <f>6*((AX7-AX135)/(AX134-AX135))+1</f>
        <v>3.6048844482040563</v>
      </c>
      <c r="DD7" s="1">
        <f>6*((AY7-AY135)/(AY134-AY135))+1</f>
        <v>5.1620906930233312</v>
      </c>
      <c r="DE7" s="1">
        <f>6*((AZ7-AZ135)/(AZ134-AZ135))+1</f>
        <v>2.8868158570367486</v>
      </c>
      <c r="DF7" s="1">
        <f>6*((BA7-BA135)/(BA134-BA135))+1</f>
        <v>4.0654394999665406</v>
      </c>
      <c r="DG7" s="1">
        <f t="shared" ref="DG7:DG38" si="9">6*((BB7-$BB$134)/($BB$135-$BB$134))+1</f>
        <v>5.8267965077233033</v>
      </c>
      <c r="DI7" s="1">
        <f>6*((BD7-BD135)/(BD134-BD135))+1</f>
        <v>2.0003588575885596</v>
      </c>
      <c r="DJ7" s="1">
        <f>6*((BE7-BE135)/(BE134-BE135))+1</f>
        <v>1.3919782106408618</v>
      </c>
      <c r="DL7" s="1">
        <f>6*((BG7-BG135)/(BG134-BG135))+1</f>
        <v>1.2242809597163751</v>
      </c>
      <c r="DM7" s="1">
        <f t="shared" ref="DM7:DM38" si="10">AVERAGE(BH7:DL7)</f>
        <v>2.9497054749451102</v>
      </c>
      <c r="DN7" s="27">
        <v>1</v>
      </c>
      <c r="DO7" s="5" t="s">
        <v>77</v>
      </c>
      <c r="DP7" s="1">
        <v>4.3175254178156992</v>
      </c>
      <c r="DQ7" s="1" t="s">
        <v>77</v>
      </c>
      <c r="DR7" s="1">
        <v>4.3208540318470066</v>
      </c>
      <c r="DS7" s="5" t="s">
        <v>77</v>
      </c>
      <c r="DT7" s="1">
        <v>4.1500908438637998</v>
      </c>
    </row>
    <row r="8" spans="1:124">
      <c r="A8" s="6" t="s">
        <v>78</v>
      </c>
      <c r="B8" s="5" t="s">
        <v>79</v>
      </c>
      <c r="C8" s="22"/>
      <c r="D8" s="20">
        <v>19.13</v>
      </c>
      <c r="E8" s="20">
        <v>5.2270829977006106E-2</v>
      </c>
      <c r="F8" s="23">
        <v>12.72</v>
      </c>
      <c r="G8" s="23">
        <v>745.7</v>
      </c>
      <c r="H8" s="23">
        <v>7970.1</v>
      </c>
      <c r="I8" s="21">
        <v>9.0399999999999991</v>
      </c>
      <c r="J8" s="31">
        <v>0</v>
      </c>
      <c r="K8" s="31">
        <v>131542.56614119216</v>
      </c>
      <c r="L8" s="31">
        <v>94375.00443603142</v>
      </c>
      <c r="M8" s="6">
        <v>-1961.5864509398841</v>
      </c>
      <c r="N8" s="1">
        <v>271.89999999999998</v>
      </c>
      <c r="O8" s="1">
        <v>256.39999999999998</v>
      </c>
      <c r="P8" s="1">
        <v>3.9</v>
      </c>
      <c r="Q8" s="1">
        <v>4.7386531730107357</v>
      </c>
      <c r="R8" s="1">
        <v>1383.4</v>
      </c>
      <c r="S8" s="1">
        <v>94.3</v>
      </c>
      <c r="T8" s="1">
        <v>0.94826984250135771</v>
      </c>
      <c r="U8" s="1">
        <v>1.145451942154677E-3</v>
      </c>
      <c r="V8" s="19">
        <v>7.3228957659016678E-6</v>
      </c>
      <c r="W8" s="24">
        <v>2.9907626339969378</v>
      </c>
      <c r="X8" s="1">
        <v>6.8899584879369969E-4</v>
      </c>
      <c r="Y8" s="1">
        <v>866.66666666666663</v>
      </c>
      <c r="Z8" s="17">
        <v>1.3525388479620381E-2</v>
      </c>
      <c r="AA8" s="25">
        <v>0.14021148522971924</v>
      </c>
      <c r="AB8" s="25">
        <v>1.2907680637208421</v>
      </c>
      <c r="AC8" s="1">
        <v>5.418942866767235E-4</v>
      </c>
      <c r="AD8" s="1">
        <v>1263.9103842323409</v>
      </c>
      <c r="AE8" s="1">
        <v>4533.5784319453105</v>
      </c>
      <c r="AF8" s="1">
        <v>54.47</v>
      </c>
      <c r="AG8" s="24">
        <v>1568.1315809395967</v>
      </c>
      <c r="AH8" s="24">
        <v>0.24568315294600093</v>
      </c>
      <c r="AI8" s="24">
        <v>0.38526351103943723</v>
      </c>
      <c r="AJ8" s="24">
        <v>0.51923724717702369</v>
      </c>
      <c r="AK8" s="24">
        <v>1.706967003031679</v>
      </c>
      <c r="AL8" s="24">
        <v>72.561841854743037</v>
      </c>
      <c r="AM8" s="24">
        <v>11.057572606511521</v>
      </c>
      <c r="AN8" s="24">
        <v>1.852692628773122</v>
      </c>
      <c r="AO8" s="24">
        <v>5.9602649006622519</v>
      </c>
      <c r="AP8" s="24">
        <v>7586.5555555555557</v>
      </c>
      <c r="AQ8" s="1">
        <v>746.21857923497271</v>
      </c>
      <c r="AR8" s="24">
        <v>160.65647058823529</v>
      </c>
      <c r="AS8" s="24">
        <v>24.315436241610737</v>
      </c>
      <c r="AT8" s="24">
        <v>319.22222222222223</v>
      </c>
      <c r="AU8" s="24">
        <v>765.18018753936053</v>
      </c>
      <c r="AV8" s="26">
        <v>0</v>
      </c>
      <c r="AW8" s="24">
        <v>33198.922303675441</v>
      </c>
      <c r="AX8" s="24">
        <v>0.9344497333256867</v>
      </c>
      <c r="AY8" s="26">
        <v>0.88260595285886334</v>
      </c>
      <c r="AZ8" s="24">
        <v>0.92171818546768369</v>
      </c>
      <c r="BA8" s="24">
        <v>4.2455472190981253E-2</v>
      </c>
      <c r="BB8" s="24">
        <v>5.0314465408805029</v>
      </c>
      <c r="BC8" s="24">
        <v>0.36831249480660377</v>
      </c>
      <c r="BD8" s="24">
        <v>-0.61757196576581019</v>
      </c>
      <c r="BE8" s="26">
        <v>-0.95244992090129288</v>
      </c>
      <c r="BF8" s="26">
        <v>-0.76945135524613428</v>
      </c>
      <c r="BG8" s="26">
        <v>92732.075353255554</v>
      </c>
      <c r="BI8" s="1">
        <f t="shared" ref="BI8:BI39" si="11">6*((D8-$D$134)/($D$135-$D$134))+1</f>
        <v>5.6848049281314168</v>
      </c>
      <c r="BJ8" s="1">
        <f t="shared" ref="BJ8:BJ39" si="12">6*((E8-$E$135)/($E$134-$E$135))+1</f>
        <v>2.512344118010708</v>
      </c>
      <c r="BK8" s="1">
        <f t="shared" ref="BK8:BK71" si="13">6*((F8-$F$134)/($F$135-$F$134))+1</f>
        <v>5.5795847750865057</v>
      </c>
      <c r="BL8" s="1">
        <f t="shared" si="0"/>
        <v>6.8847545951457132</v>
      </c>
      <c r="BM8" s="1">
        <f t="shared" ref="BM8:BM39" si="14">6*((H8-$H$134)/($H$135-$H$134))+1</f>
        <v>6.8238486367536</v>
      </c>
      <c r="BN8" s="1">
        <f t="shared" ref="BN8:BN71" si="15">6*((I8-$I$135)/($I$134-$I$135))+1</f>
        <v>4.752411575562701</v>
      </c>
      <c r="BO8" s="1">
        <f t="shared" ref="BO8:BO71" si="16">6*((J8-$J$135)/($J$134-$J$135))+1</f>
        <v>1.0199127146164999</v>
      </c>
      <c r="BP8" s="1">
        <f t="shared" ref="BP8:BP71" si="17">6*((K8-$K$135)/($K$134-$K$135))+1</f>
        <v>1.2413258288901616</v>
      </c>
      <c r="BQ8" s="1">
        <f t="shared" ref="BQ8:BQ71" si="18">6*((L8-$L$135)/($L$134-$L$135))+1</f>
        <v>1.09128386335379</v>
      </c>
      <c r="BR8" s="1">
        <f t="shared" ref="BR8:BR71" si="19">6*((M8-$M$134)/($M$135-$M$134))+1</f>
        <v>1.1739035821822359</v>
      </c>
      <c r="BT8" s="1">
        <f t="shared" si="1"/>
        <v>2.4288184438040341</v>
      </c>
      <c r="BV8" s="1">
        <f>6*((Q8-Q135)/(Q134-Q135))+1</f>
        <v>1.336214665338797</v>
      </c>
      <c r="BW8" s="1">
        <f>6*((R8-R135)/(R134-R135))+1</f>
        <v>4.8655606407322658</v>
      </c>
      <c r="BX8" s="1">
        <f>6*((S8-S135)/(S134-S135))+1</f>
        <v>2.5330316742081451</v>
      </c>
      <c r="BY8" s="1">
        <f>6*((T8-T135)/(T134-T135))+1</f>
        <v>5.5831458796935678</v>
      </c>
      <c r="CB8" s="1">
        <f>6*((W8-W135)/(W134-W135))+1</f>
        <v>1.3715565135400891</v>
      </c>
      <c r="CC8" s="1">
        <f t="shared" si="2"/>
        <v>1.1567469453013768</v>
      </c>
      <c r="CE8" s="1">
        <f t="shared" si="3"/>
        <v>2.6770981700367735</v>
      </c>
      <c r="CF8" s="1">
        <f t="shared" ref="CF8:CM8" si="20">6*((AA8-AA135)/(AA134-AA135))+1</f>
        <v>2.7610891125411312</v>
      </c>
      <c r="CG8" s="1">
        <f t="shared" si="20"/>
        <v>1.8781520633509723</v>
      </c>
      <c r="CI8" s="1">
        <f t="shared" si="20"/>
        <v>1.7420763440056155</v>
      </c>
      <c r="CJ8" s="1">
        <f t="shared" si="20"/>
        <v>1.3001857896243454</v>
      </c>
      <c r="CK8" s="1">
        <f t="shared" si="20"/>
        <v>1</v>
      </c>
      <c r="CL8" s="1">
        <f t="shared" si="20"/>
        <v>1.5270581550383926</v>
      </c>
      <c r="CM8" s="1">
        <f t="shared" si="20"/>
        <v>1.1850162098552066</v>
      </c>
      <c r="CO8" s="1">
        <f>6*((AJ8-AJ135)/(AJ134-AJ135))+1</f>
        <v>1.768158877987803</v>
      </c>
      <c r="CQ8" s="1">
        <f t="shared" si="5"/>
        <v>3.5701502035104671</v>
      </c>
      <c r="CU8" s="1">
        <f>6*((AP8-AP134)/(AP135-AP134))+1</f>
        <v>5.470352868461033</v>
      </c>
      <c r="CV8" s="1">
        <f>6*((AQ8-AQ134)/(AQ135-AQ134))+1</f>
        <v>6.2631536963879153</v>
      </c>
      <c r="CX8" s="1">
        <f>6*((AS8-AS134)/(AS135-AS134))+1</f>
        <v>6.6653346134692937</v>
      </c>
      <c r="CY8" s="1">
        <f t="shared" si="6"/>
        <v>4.3174500965872511</v>
      </c>
      <c r="CZ8" s="1">
        <f>6*((AU8-AU135)/(AU134-AU135))+1</f>
        <v>1.0611860601258913</v>
      </c>
      <c r="DA8" s="1">
        <f t="shared" si="7"/>
        <v>6.9679158537936257</v>
      </c>
      <c r="DB8" s="1">
        <f t="shared" si="8"/>
        <v>1.2205713672894354</v>
      </c>
      <c r="DC8" s="1">
        <f>6*((AX8-AX135)/(AX134-AX135))+1</f>
        <v>4.7162199837682088</v>
      </c>
      <c r="DD8" s="1">
        <f>6*((AY8-AY135)/(AY134-AY135))+1</f>
        <v>6.2221041382699429</v>
      </c>
      <c r="DE8" s="1">
        <f>6*((AZ8-AZ135)/(AZ134-AZ135))+1</f>
        <v>6.5695965898860482</v>
      </c>
      <c r="DF8" s="1">
        <f>6*((BA8-BA135)/(BA134-BA135))+1</f>
        <v>5.6720133060709266</v>
      </c>
      <c r="DG8" s="1">
        <f t="shared" si="9"/>
        <v>6.4140377358490568</v>
      </c>
      <c r="DI8" s="1">
        <f>6*((BD8-BD135)/(BD134-BD135))+1</f>
        <v>1.6411499412322501</v>
      </c>
      <c r="DJ8" s="1">
        <f>6*((BE8-BE135)/(BE134-BE135))+1</f>
        <v>1.1130869195995445</v>
      </c>
      <c r="DL8" s="1">
        <f>6*((BG8-BG135)/(BG134-BG135))+1</f>
        <v>1.2490513922954649</v>
      </c>
      <c r="DM8" s="1">
        <f t="shared" si="10"/>
        <v>3.3574156873663861</v>
      </c>
      <c r="DN8" s="27">
        <v>2</v>
      </c>
      <c r="DO8" s="5" t="s">
        <v>80</v>
      </c>
      <c r="DP8" s="1">
        <v>4.189626354797765</v>
      </c>
      <c r="DQ8" s="1" t="s">
        <v>80</v>
      </c>
      <c r="DR8" s="1">
        <v>4.152892969792318</v>
      </c>
      <c r="DS8" s="5" t="s">
        <v>83</v>
      </c>
      <c r="DT8" s="1">
        <v>3.9564226893021321</v>
      </c>
    </row>
    <row r="9" spans="1:124">
      <c r="A9" s="6" t="s">
        <v>81</v>
      </c>
      <c r="B9" s="5" t="s">
        <v>82</v>
      </c>
      <c r="C9" s="22"/>
      <c r="D9" s="20">
        <v>23.82</v>
      </c>
      <c r="E9" s="20">
        <v>1.9655087789750798E-2</v>
      </c>
      <c r="F9" s="23">
        <v>30.36</v>
      </c>
      <c r="G9" s="23">
        <v>4424</v>
      </c>
      <c r="H9" s="23">
        <v>8637.2999999999993</v>
      </c>
      <c r="I9" s="21">
        <v>6.67</v>
      </c>
      <c r="J9" s="31">
        <v>31640.82842236654</v>
      </c>
      <c r="K9" s="31">
        <v>98552.95750099876</v>
      </c>
      <c r="L9" s="31">
        <v>69900.340575754715</v>
      </c>
      <c r="M9" s="6">
        <v>-1281.3484993833083</v>
      </c>
      <c r="N9" s="1">
        <v>53</v>
      </c>
      <c r="O9" s="1">
        <v>101.6</v>
      </c>
      <c r="P9" s="1">
        <v>15.3</v>
      </c>
      <c r="Q9" s="1">
        <v>1.3994377886352989</v>
      </c>
      <c r="R9" s="1">
        <v>273.10000000000002</v>
      </c>
      <c r="S9" s="1">
        <v>209.9</v>
      </c>
      <c r="T9" s="1">
        <v>0.93599281682914315</v>
      </c>
      <c r="U9" s="1">
        <v>6.852131012744963E-5</v>
      </c>
      <c r="V9" s="19">
        <v>0</v>
      </c>
      <c r="W9" s="24">
        <v>8.5734282331413816</v>
      </c>
      <c r="X9" s="1">
        <v>3.1675548756951565E-3</v>
      </c>
      <c r="Y9" s="1">
        <v>979.67921707217624</v>
      </c>
      <c r="Z9" s="17">
        <v>2.1060616201503693E-2</v>
      </c>
      <c r="AA9" s="25">
        <v>0.22675858376280034</v>
      </c>
      <c r="AB9" s="25">
        <v>9.7243267167381973</v>
      </c>
      <c r="AC9" s="1">
        <v>5.3543939495348373E-4</v>
      </c>
      <c r="AD9" s="1">
        <v>3188.6800778618117</v>
      </c>
      <c r="AE9" s="1">
        <v>1229.8844256334069</v>
      </c>
      <c r="AF9" s="1">
        <v>54.47</v>
      </c>
      <c r="AG9" s="24">
        <v>96.492668332901715</v>
      </c>
      <c r="AH9" s="24">
        <v>1.5237712781384556</v>
      </c>
      <c r="AI9" s="24">
        <v>0.14703275655661571</v>
      </c>
      <c r="AJ9" s="24">
        <v>0.58556990830600364</v>
      </c>
      <c r="AK9" s="24">
        <v>2.0257457109073465</v>
      </c>
      <c r="AL9" s="24">
        <v>72.871070655690161</v>
      </c>
      <c r="AM9" s="24">
        <v>23.180063806527897</v>
      </c>
      <c r="AN9" s="24">
        <v>3.7926957142538429</v>
      </c>
      <c r="AO9" s="24">
        <v>8.6621751684311832</v>
      </c>
      <c r="AP9" s="24">
        <v>2134.4285714285716</v>
      </c>
      <c r="AQ9" s="1">
        <v>1042.3953488372092</v>
      </c>
      <c r="AR9" s="24">
        <v>0</v>
      </c>
      <c r="AS9" s="24">
        <v>18.918478260869566</v>
      </c>
      <c r="AT9" s="24">
        <v>183</v>
      </c>
      <c r="AU9" s="24">
        <v>1557.3480547932982</v>
      </c>
      <c r="AV9" s="26">
        <v>152.80260156616023</v>
      </c>
      <c r="AW9" s="24">
        <v>27438.69053016101</v>
      </c>
      <c r="AX9" s="24">
        <v>0.87620205593014255</v>
      </c>
      <c r="AY9" s="26">
        <v>0.83453078368519951</v>
      </c>
      <c r="AZ9" s="24">
        <v>0.47010058582955677</v>
      </c>
      <c r="BA9" s="24">
        <v>3.4217374087224854E-2</v>
      </c>
      <c r="BB9" s="24">
        <v>11.627906976744185</v>
      </c>
      <c r="BC9" s="24">
        <v>-0.34256288528334877</v>
      </c>
      <c r="BD9" s="24">
        <v>-0.34429367425416835</v>
      </c>
      <c r="BE9" s="26">
        <v>-0.72389000580073737</v>
      </c>
      <c r="BF9" s="26">
        <v>-0.23632832602110276</v>
      </c>
      <c r="BG9" s="26">
        <v>84273.292149746936</v>
      </c>
      <c r="BI9" s="1">
        <f t="shared" si="11"/>
        <v>4.9625256673511302</v>
      </c>
      <c r="BJ9" s="1">
        <f t="shared" si="12"/>
        <v>1.4845078788275545</v>
      </c>
      <c r="BK9" s="1">
        <f t="shared" si="13"/>
        <v>2.5276816608996535</v>
      </c>
      <c r="BL9" s="1">
        <f t="shared" si="0"/>
        <v>5.6346597184853717</v>
      </c>
      <c r="BM9" s="1">
        <f t="shared" si="14"/>
        <v>6.7930466162173806</v>
      </c>
      <c r="BN9" s="1">
        <f t="shared" si="15"/>
        <v>2.4662379421221861</v>
      </c>
      <c r="BO9" s="1">
        <f t="shared" si="16"/>
        <v>1.1272149620790657</v>
      </c>
      <c r="BP9" s="1">
        <f t="shared" si="17"/>
        <v>1.1788455960514381</v>
      </c>
      <c r="BQ9" s="1">
        <f t="shared" si="18"/>
        <v>1.0654825081453181</v>
      </c>
      <c r="BR9" s="1">
        <f t="shared" si="19"/>
        <v>1.1079785185144879</v>
      </c>
      <c r="BT9" s="1">
        <f t="shared" si="1"/>
        <v>1.5365994236311238</v>
      </c>
      <c r="BV9" s="1">
        <f>6*((Q9-Q135)/(Q134-Q135))+1</f>
        <v>1.0975676819396292</v>
      </c>
      <c r="BW9" s="1">
        <f>6*((R9-R135)/(R134-R135))+1</f>
        <v>1.6896453089244852</v>
      </c>
      <c r="BX9" s="1">
        <f>6*((S9-S135)/(S134-S135))+1</f>
        <v>4.6253393665158375</v>
      </c>
      <c r="BY9" s="1">
        <f>6*((T9-T135)/(T134-T135))+1</f>
        <v>5.1274785917373524</v>
      </c>
      <c r="CB9" s="1">
        <f>6*((W9-W135)/(W134-W135))+1</f>
        <v>2.0651173273269672</v>
      </c>
      <c r="CC9" s="1">
        <f t="shared" si="2"/>
        <v>1.7206205258115606</v>
      </c>
      <c r="CE9" s="1">
        <f t="shared" si="3"/>
        <v>3.6114385508858975</v>
      </c>
      <c r="CF9" s="1">
        <f t="shared" ref="CF9:CM9" si="21">6*((AA9-AA135)/(AA134-AA135))+1</f>
        <v>3.848140952117018</v>
      </c>
      <c r="CG9" s="1">
        <f t="shared" si="21"/>
        <v>1.9717018321986404</v>
      </c>
      <c r="CI9" s="1">
        <f t="shared" si="21"/>
        <v>2.8721612575565758</v>
      </c>
      <c r="CJ9" s="1">
        <f t="shared" si="21"/>
        <v>1.0795765172651575</v>
      </c>
      <c r="CK9" s="1">
        <f t="shared" si="21"/>
        <v>1</v>
      </c>
      <c r="CL9" s="1">
        <f t="shared" si="21"/>
        <v>1.022487086353645</v>
      </c>
      <c r="CM9" s="1">
        <f t="shared" si="21"/>
        <v>2.1698834232929984</v>
      </c>
      <c r="CO9" s="1">
        <f>6*((AJ9-AJ135)/(AJ134-AJ135))+1</f>
        <v>1.7890611331910216</v>
      </c>
      <c r="CQ9" s="1">
        <f t="shared" si="5"/>
        <v>3.7261196420521885</v>
      </c>
      <c r="CU9" s="1">
        <f>6*((AP9-AP134)/(AP135-AP134))+1</f>
        <v>6.689225754790133</v>
      </c>
      <c r="CV9" s="1">
        <f>6*((AQ9-AQ134)/(AQ135-AQ134))+1</f>
        <v>5.9706968158303271</v>
      </c>
      <c r="CX9" s="1">
        <f>6*((AS9-AS134)/(AS135-AS134))+1</f>
        <v>6.8068932666016453</v>
      </c>
      <c r="CY9" s="1">
        <f t="shared" si="6"/>
        <v>2.7385705086928525</v>
      </c>
      <c r="CZ9" s="1">
        <f>6*((AU9-AU135)/(AU134-AU135))+1</f>
        <v>1.5190879867732909</v>
      </c>
      <c r="DA9" s="1">
        <f t="shared" si="7"/>
        <v>5.8487489920524496</v>
      </c>
      <c r="DB9" s="1">
        <f t="shared" si="8"/>
        <v>1.1770468177010607</v>
      </c>
      <c r="DC9" s="1">
        <f>6*((AX9-AX135)/(AX134-AX135))+1</f>
        <v>2.160602538140902</v>
      </c>
      <c r="DD9" s="1">
        <f>6*((AY9-AY135)/(AY134-AY135))+1</f>
        <v>5.8162682375022783</v>
      </c>
      <c r="DE9" s="1">
        <f>6*((AZ9-AZ135)/(AZ134-AZ135))+1</f>
        <v>3.0074877253890353</v>
      </c>
      <c r="DF9" s="1">
        <f>6*((BA9-BA135)/(BA134-BA135))+1</f>
        <v>5.0811303454607835</v>
      </c>
      <c r="DG9" s="1">
        <f t="shared" si="9"/>
        <v>5.6458139534883722</v>
      </c>
      <c r="DI9" s="1">
        <f>6*((BD9-BD135)/(BD134-BD135))+1</f>
        <v>2.1522741725628878</v>
      </c>
      <c r="DJ9" s="1">
        <f>6*((BE9-BE135)/(BE134-BE135))+1</f>
        <v>1.9213136383933362</v>
      </c>
      <c r="DL9" s="1">
        <f>6*((BG9-BG135)/(BG134-BG135))+1</f>
        <v>1.2263335600250869</v>
      </c>
      <c r="DM9" s="1">
        <f t="shared" si="10"/>
        <v>3.0253003334023365</v>
      </c>
      <c r="DN9" s="27">
        <v>3</v>
      </c>
      <c r="DO9" s="5" t="s">
        <v>83</v>
      </c>
      <c r="DP9" s="1">
        <v>4.0907031797498332</v>
      </c>
      <c r="DQ9" s="1" t="s">
        <v>86</v>
      </c>
      <c r="DR9" s="1">
        <v>4.1526323691985709</v>
      </c>
      <c r="DS9" s="5" t="s">
        <v>86</v>
      </c>
      <c r="DT9" s="1">
        <v>3.9451195979426847</v>
      </c>
    </row>
    <row r="10" spans="1:124">
      <c r="A10" s="6" t="s">
        <v>84</v>
      </c>
      <c r="B10" s="5" t="s">
        <v>85</v>
      </c>
      <c r="C10" s="22"/>
      <c r="D10" s="20">
        <v>27.35</v>
      </c>
      <c r="E10" s="20">
        <v>3.2175551965535808E-2</v>
      </c>
      <c r="F10" s="23">
        <v>30.03</v>
      </c>
      <c r="G10" s="23">
        <v>4548</v>
      </c>
      <c r="H10" s="23">
        <v>13644.1</v>
      </c>
      <c r="I10" s="21">
        <v>6.75</v>
      </c>
      <c r="J10" s="31">
        <v>0</v>
      </c>
      <c r="K10" s="31">
        <v>56176.422123486394</v>
      </c>
      <c r="L10" s="31">
        <v>58583.418056879513</v>
      </c>
      <c r="M10" s="6">
        <v>-626.07944732297062</v>
      </c>
      <c r="N10" s="1">
        <v>8.1999999999999993</v>
      </c>
      <c r="O10" s="1">
        <v>34.5</v>
      </c>
      <c r="P10" s="1">
        <v>0</v>
      </c>
      <c r="Q10" s="1">
        <v>0.14196284329563813</v>
      </c>
      <c r="R10" s="1">
        <v>70.400000000000006</v>
      </c>
      <c r="S10" s="1">
        <v>27.2</v>
      </c>
      <c r="T10" s="1">
        <v>0.95426452410383189</v>
      </c>
      <c r="U10" s="1">
        <v>0</v>
      </c>
      <c r="V10" s="19">
        <v>0</v>
      </c>
      <c r="W10" s="24">
        <v>6.3737229708555319</v>
      </c>
      <c r="X10" s="1">
        <v>6.5945402914808059E-3</v>
      </c>
      <c r="Y10" s="1">
        <v>724.76577691355851</v>
      </c>
      <c r="Z10" s="17">
        <v>3.6214324178782981E-2</v>
      </c>
      <c r="AA10" s="25">
        <v>0.34134356488960688</v>
      </c>
      <c r="AB10" s="25">
        <v>5.2447530536378117</v>
      </c>
      <c r="AC10" s="1">
        <v>8.0775444264943462E-4</v>
      </c>
      <c r="AD10" s="1">
        <v>4877.739633817986</v>
      </c>
      <c r="AE10" s="1">
        <v>245.55251779483962</v>
      </c>
      <c r="AF10" s="1">
        <v>54.47</v>
      </c>
      <c r="AG10" s="24">
        <v>86.59050079719303</v>
      </c>
      <c r="AH10" s="24">
        <v>1.6289714593430265</v>
      </c>
      <c r="AI10" s="24">
        <v>0.14105345444884701</v>
      </c>
      <c r="AJ10" s="24">
        <v>0.37311523963381799</v>
      </c>
      <c r="AK10" s="24">
        <v>1.9049542272482498</v>
      </c>
      <c r="AL10" s="24">
        <v>72.307485191168553</v>
      </c>
      <c r="AM10" s="24">
        <v>24.636510500807752</v>
      </c>
      <c r="AN10" s="24">
        <v>3.6348949919224558</v>
      </c>
      <c r="AO10" s="24">
        <v>2.7322404371584699</v>
      </c>
      <c r="AP10" s="24">
        <v>2122.2857142857142</v>
      </c>
      <c r="AQ10" s="1">
        <v>675.27272727272725</v>
      </c>
      <c r="AR10" s="24">
        <v>2476</v>
      </c>
      <c r="AS10" s="24">
        <v>15.256637168141593</v>
      </c>
      <c r="AT10" s="24">
        <v>116</v>
      </c>
      <c r="AU10" s="24">
        <v>4375.7927544426493</v>
      </c>
      <c r="AV10" s="26">
        <v>0</v>
      </c>
      <c r="AW10" s="24">
        <v>16528.844762711338</v>
      </c>
      <c r="AX10" s="24">
        <v>0.89025893958076452</v>
      </c>
      <c r="AY10" s="26">
        <v>0.61344019728729959</v>
      </c>
      <c r="AZ10" s="24">
        <v>0.62607891491985201</v>
      </c>
      <c r="BA10" s="24">
        <v>5.5186333470950914E-2</v>
      </c>
      <c r="BB10" s="24">
        <v>17.391304347826086</v>
      </c>
      <c r="BC10" s="24">
        <v>0.25380559182915818</v>
      </c>
      <c r="BD10" s="24">
        <v>-0.33059319893960704</v>
      </c>
      <c r="BE10" s="26">
        <v>-0.77040913533788657</v>
      </c>
      <c r="BF10" s="26">
        <v>-0.30383874638886454</v>
      </c>
      <c r="BG10" s="26">
        <v>53012.201596467967</v>
      </c>
      <c r="BI10" s="1">
        <f t="shared" si="11"/>
        <v>4.4188911704312117</v>
      </c>
      <c r="BJ10" s="1">
        <f t="shared" si="12"/>
        <v>1.8790715449671174</v>
      </c>
      <c r="BK10" s="1">
        <f t="shared" si="13"/>
        <v>2.5847750865051897</v>
      </c>
      <c r="BL10" s="1">
        <f t="shared" si="0"/>
        <v>5.5925174884590323</v>
      </c>
      <c r="BM10" s="1">
        <f t="shared" si="14"/>
        <v>6.5619021971215439</v>
      </c>
      <c r="BN10" s="1">
        <f t="shared" si="15"/>
        <v>2.543408360128617</v>
      </c>
      <c r="BO10" s="1">
        <f t="shared" si="16"/>
        <v>1.0199127146164999</v>
      </c>
      <c r="BP10" s="1">
        <f t="shared" si="17"/>
        <v>1.0985871175055755</v>
      </c>
      <c r="BQ10" s="1">
        <f t="shared" si="18"/>
        <v>1.0535521323312433</v>
      </c>
      <c r="BR10" s="1">
        <f t="shared" si="19"/>
        <v>1.0444733084953588</v>
      </c>
      <c r="BT10" s="1">
        <f t="shared" si="1"/>
        <v>1.1498559077809798</v>
      </c>
      <c r="BV10" s="1">
        <f>6*((Q10-Q135)/(Q134-Q135))+1</f>
        <v>1.0076984857777074</v>
      </c>
      <c r="BW10" s="1">
        <f>6*((R10-R135)/(R134-R135))+1</f>
        <v>1.1098398169336385</v>
      </c>
      <c r="BX10" s="1">
        <f>6*((S10-S135)/(S134-S135))+1</f>
        <v>1.318552036199095</v>
      </c>
      <c r="BY10" s="1">
        <f>6*((T10-T135)/(T134-T135))+1</f>
        <v>5.8056411632330134</v>
      </c>
      <c r="CB10" s="1">
        <f>6*((W10-W135)/(W134-W135))+1</f>
        <v>1.7918375929943111</v>
      </c>
      <c r="CC10" s="1">
        <f t="shared" si="2"/>
        <v>2.5002616462294132</v>
      </c>
      <c r="CE10" s="1">
        <f t="shared" si="3"/>
        <v>5.4904423189669496</v>
      </c>
      <c r="CF10" s="1">
        <f t="shared" ref="CF10:CM10" si="22">6*((AA10-AA135)/(AA134-AA135))+1</f>
        <v>5.2873551676467576</v>
      </c>
      <c r="CG10" s="1">
        <f t="shared" si="22"/>
        <v>1.9220118854085968</v>
      </c>
      <c r="CI10" s="1">
        <f t="shared" si="22"/>
        <v>3.8638543045703386</v>
      </c>
      <c r="CJ10" s="1">
        <f t="shared" si="22"/>
        <v>1.0138462330641043</v>
      </c>
      <c r="CK10" s="1">
        <f t="shared" si="22"/>
        <v>1</v>
      </c>
      <c r="CL10" s="1">
        <f t="shared" si="22"/>
        <v>1.0190919958779943</v>
      </c>
      <c r="CM10" s="1">
        <f t="shared" si="22"/>
        <v>2.2509484197309355</v>
      </c>
      <c r="CO10" s="1">
        <f>6*((AJ10-AJ135)/(AJ134-AJ135))+1</f>
        <v>1.7221139969218089</v>
      </c>
      <c r="CQ10" s="1">
        <f t="shared" si="5"/>
        <v>3.4418572829107421</v>
      </c>
      <c r="CU10" s="1">
        <f>6*((AP10-AP134)/(AP135-AP134))+1</f>
        <v>6.6919404016384343</v>
      </c>
      <c r="CV10" s="1">
        <f>6*((AQ10-AQ134)/(AQ135-AQ134))+1</f>
        <v>6.3332084902910433</v>
      </c>
      <c r="CX10" s="1">
        <f>6*((AS10-AS134)/(AS135-AS134))+1</f>
        <v>6.9029409465948985</v>
      </c>
      <c r="CY10" s="1">
        <f t="shared" si="6"/>
        <v>1.9620090148100451</v>
      </c>
      <c r="CZ10" s="1">
        <f>6*((AU10-AU135)/(AU134-AU135))+1</f>
        <v>3.1482518439142964</v>
      </c>
      <c r="DA10" s="1">
        <f t="shared" si="7"/>
        <v>6.9679158537936257</v>
      </c>
      <c r="DB10" s="1">
        <f t="shared" si="8"/>
        <v>1.0946115717288019</v>
      </c>
      <c r="DC10" s="1">
        <f>6*((AX10-AX135)/(AX134-AX135))+1</f>
        <v>2.7773484530849868</v>
      </c>
      <c r="DD10" s="1">
        <f>6*((AY10-AY135)/(AY134-AY135))+1</f>
        <v>3.9498890063045597</v>
      </c>
      <c r="DE10" s="1">
        <f>6*((AZ10-AZ135)/(AZ134-AZ135))+1</f>
        <v>4.2377581780179288</v>
      </c>
      <c r="DF10" s="1">
        <f>6*((BA10-BA135)/(BA134-BA135))+1</f>
        <v>6.5851426363462506</v>
      </c>
      <c r="DG10" s="1">
        <f t="shared" si="9"/>
        <v>4.974608695652174</v>
      </c>
      <c r="DI10" s="1">
        <f>6*((BD10-BD135)/(BD134-BD135))+1</f>
        <v>2.1778987652639188</v>
      </c>
      <c r="DJ10" s="1">
        <f>6*((BE10-BE135)/(BE134-BE135))+1</f>
        <v>1.7568140873219593</v>
      </c>
      <c r="DL10" s="1">
        <f>6*((BG10-BG135)/(BG134-BG135))+1</f>
        <v>1.1423753600461688</v>
      </c>
      <c r="DM10" s="1">
        <f t="shared" si="10"/>
        <v>3.0998812542765926</v>
      </c>
      <c r="DN10" s="27">
        <v>4</v>
      </c>
      <c r="DO10" s="5" t="s">
        <v>86</v>
      </c>
      <c r="DP10" s="1">
        <v>4.0827859363094436</v>
      </c>
      <c r="DQ10" s="1" t="s">
        <v>83</v>
      </c>
      <c r="DR10" s="1">
        <v>4.014599730379703</v>
      </c>
      <c r="DS10" s="5" t="s">
        <v>80</v>
      </c>
      <c r="DT10" s="1">
        <v>3.9419422086493996</v>
      </c>
    </row>
    <row r="11" spans="1:124">
      <c r="A11" s="6" t="s">
        <v>87</v>
      </c>
      <c r="B11" s="5" t="s">
        <v>88</v>
      </c>
      <c r="C11" s="22"/>
      <c r="D11" s="20">
        <v>17.72</v>
      </c>
      <c r="E11" s="20">
        <v>3.1005126885332503E-2</v>
      </c>
      <c r="F11" s="23">
        <v>23.7</v>
      </c>
      <c r="G11" s="23">
        <v>5429.2</v>
      </c>
      <c r="H11" s="23">
        <v>13666.6</v>
      </c>
      <c r="I11" s="21">
        <v>7.3</v>
      </c>
      <c r="J11" s="31">
        <v>13099.532086043833</v>
      </c>
      <c r="K11" s="31">
        <v>20908.970379332328</v>
      </c>
      <c r="L11" s="31">
        <v>19538.984438958774</v>
      </c>
      <c r="M11" s="6">
        <v>-367.53382748495989</v>
      </c>
      <c r="N11" s="1">
        <v>50.6</v>
      </c>
      <c r="O11" s="1">
        <v>57.2</v>
      </c>
      <c r="P11" s="1">
        <v>21.5</v>
      </c>
      <c r="Q11" s="1">
        <v>7.3431830033930909</v>
      </c>
      <c r="R11" s="1">
        <v>726</v>
      </c>
      <c r="S11" s="1">
        <v>57.6</v>
      </c>
      <c r="T11" s="1">
        <v>0.94409444239827867</v>
      </c>
      <c r="U11" s="1">
        <v>4.9278278545469476E-4</v>
      </c>
      <c r="V11" s="19">
        <v>2.0317907526430211E-5</v>
      </c>
      <c r="W11" s="24">
        <v>6.2960448530073725</v>
      </c>
      <c r="X11" s="1">
        <v>1.6534250710802882E-3</v>
      </c>
      <c r="Y11" s="1">
        <v>999.99999999999989</v>
      </c>
      <c r="Z11" s="17">
        <v>1.4459577522976167E-2</v>
      </c>
      <c r="AA11" s="25">
        <v>0.17795100675231793</v>
      </c>
      <c r="AB11" s="25">
        <v>1.1316842289515141</v>
      </c>
      <c r="AC11" s="1">
        <v>2.8445070537002297E-4</v>
      </c>
      <c r="AD11" s="1">
        <v>2524.8047787718501</v>
      </c>
      <c r="AE11" s="1">
        <v>1382.7908459844896</v>
      </c>
      <c r="AF11" s="1">
        <v>54.47</v>
      </c>
      <c r="AG11" s="24">
        <v>307.90155907973951</v>
      </c>
      <c r="AH11" s="24">
        <v>0.8093299831361368</v>
      </c>
      <c r="AI11" s="24">
        <v>0.2491939636175958</v>
      </c>
      <c r="AJ11" s="24">
        <v>1.311507385559386</v>
      </c>
      <c r="AK11" s="24">
        <v>2.1665662059016748</v>
      </c>
      <c r="AL11" s="24">
        <v>72.656160050930225</v>
      </c>
      <c r="AM11" s="24">
        <v>23.067597678340434</v>
      </c>
      <c r="AN11" s="24">
        <v>2.8241891461737998</v>
      </c>
      <c r="AO11" s="24">
        <v>7.9271873165002935</v>
      </c>
      <c r="AP11" s="24">
        <v>5091.4827586206893</v>
      </c>
      <c r="AQ11" s="1">
        <v>2171.3676470588234</v>
      </c>
      <c r="AR11" s="24">
        <v>0</v>
      </c>
      <c r="AS11" s="24">
        <v>22.622630672027569</v>
      </c>
      <c r="AT11" s="24">
        <v>214.27272727272728</v>
      </c>
      <c r="AU11" s="24">
        <v>1733.1287046656689</v>
      </c>
      <c r="AV11" s="26">
        <v>64.265541506098756</v>
      </c>
      <c r="AW11" s="24">
        <v>9365.1388457023531</v>
      </c>
      <c r="AX11" s="24">
        <v>0.9246139180171592</v>
      </c>
      <c r="AY11" s="26">
        <v>0.71260247855100101</v>
      </c>
      <c r="AZ11" s="24">
        <v>0.56533841754051473</v>
      </c>
      <c r="BA11" s="24">
        <v>5.0162210909262733E-2</v>
      </c>
      <c r="BB11" s="24">
        <v>7.8556881000872849</v>
      </c>
      <c r="BC11" s="24">
        <v>4.9224913127908755E-2</v>
      </c>
      <c r="BD11" s="24">
        <v>-0.34734930455075846</v>
      </c>
      <c r="BE11" s="26">
        <v>-0.91423561527749286</v>
      </c>
      <c r="BF11" s="26">
        <v>-0.71903135672151508</v>
      </c>
      <c r="BG11" s="26">
        <v>28392.313532728778</v>
      </c>
      <c r="BI11" s="1">
        <f t="shared" si="11"/>
        <v>5.901950718685832</v>
      </c>
      <c r="BJ11" s="1">
        <f t="shared" si="12"/>
        <v>1.8421873524880672</v>
      </c>
      <c r="BK11" s="1">
        <f t="shared" si="13"/>
        <v>3.6799307958477505</v>
      </c>
      <c r="BL11" s="1">
        <f t="shared" si="0"/>
        <v>5.2930357699170179</v>
      </c>
      <c r="BM11" s="1">
        <f t="shared" si="14"/>
        <v>6.5608634599182087</v>
      </c>
      <c r="BN11" s="1">
        <f t="shared" si="15"/>
        <v>3.0739549839228295</v>
      </c>
      <c r="BO11" s="1">
        <f t="shared" si="16"/>
        <v>1.0643366220685211</v>
      </c>
      <c r="BP11" s="1">
        <f t="shared" si="17"/>
        <v>1.0317927938554763</v>
      </c>
      <c r="BQ11" s="1">
        <f t="shared" si="18"/>
        <v>1.0123912278775311</v>
      </c>
      <c r="BR11" s="1">
        <f t="shared" si="19"/>
        <v>1.0194164347795724</v>
      </c>
      <c r="BT11" s="1">
        <f t="shared" si="1"/>
        <v>1.2806916426512969</v>
      </c>
      <c r="BV11" s="1">
        <f>6*((Q11-Q135)/(Q134-Q135))+1</f>
        <v>1.5223551551383645</v>
      </c>
      <c r="BW11" s="1">
        <f>6*((R11-R135)/(R134-R135))+1</f>
        <v>2.98512585812357</v>
      </c>
      <c r="BX11" s="1">
        <f>6*((S11-S135)/(S134-S135))+1</f>
        <v>1.8687782805429864</v>
      </c>
      <c r="BY11" s="1">
        <f>6*((T11-T135)/(T134-T135))+1</f>
        <v>5.4281740410821939</v>
      </c>
      <c r="CB11" s="1">
        <f>6*((W11-W135)/(W134-W135))+1</f>
        <v>1.7821872749389973</v>
      </c>
      <c r="CC11" s="1">
        <f t="shared" si="2"/>
        <v>1.3761551388594042</v>
      </c>
      <c r="CE11" s="1">
        <f t="shared" si="3"/>
        <v>2.7929341578489595</v>
      </c>
      <c r="CF11" s="1">
        <f t="shared" ref="CF11:CM11" si="23">6*((AA11-AA135)/(AA134-AA135))+1</f>
        <v>3.2351063469857229</v>
      </c>
      <c r="CG11" s="1">
        <f t="shared" si="23"/>
        <v>1.8763874161145715</v>
      </c>
      <c r="CI11" s="1">
        <f t="shared" si="23"/>
        <v>2.4823819180003692</v>
      </c>
      <c r="CJ11" s="1">
        <f t="shared" si="23"/>
        <v>1.0897870797652718</v>
      </c>
      <c r="CK11" s="1">
        <f t="shared" si="23"/>
        <v>1</v>
      </c>
      <c r="CL11" s="1">
        <f t="shared" si="23"/>
        <v>1.0949714498886132</v>
      </c>
      <c r="CM11" s="1">
        <f t="shared" si="23"/>
        <v>1.6193503313218414</v>
      </c>
      <c r="CO11" s="1">
        <f>6*((AJ11-AJ135)/(AJ134-AJ135))+1</f>
        <v>2.0178131559935841</v>
      </c>
      <c r="CQ11" s="1">
        <f t="shared" si="5"/>
        <v>3.6177226031657606</v>
      </c>
      <c r="CU11" s="1">
        <f>6*((AP11-AP134)/(AP135-AP134))+1</f>
        <v>6.0281492276535342</v>
      </c>
      <c r="CV11" s="1">
        <f>6*((AQ11-AQ134)/(AQ135-AQ134))+1</f>
        <v>4.8559040621067684</v>
      </c>
      <c r="CX11" s="1">
        <f>6*((AS11-AS134)/(AS135-AS134))+1</f>
        <v>6.7097357885942905</v>
      </c>
      <c r="CY11" s="1">
        <f t="shared" si="6"/>
        <v>3.101036117777908</v>
      </c>
      <c r="CZ11" s="1">
        <f>6*((AU11-AU135)/(AU134-AU135))+1</f>
        <v>1.620695615119681</v>
      </c>
      <c r="DA11" s="1">
        <f t="shared" si="7"/>
        <v>6.4972179489916826</v>
      </c>
      <c r="DB11" s="1">
        <f t="shared" si="8"/>
        <v>1.0404823134487731</v>
      </c>
      <c r="DC11" s="1">
        <f>6*((AX11-AX135)/(AX134-AX135))+1</f>
        <v>4.2846734858066622</v>
      </c>
      <c r="DD11" s="1">
        <f>6*((AY11-AY135)/(AY134-AY135))+1</f>
        <v>4.7869867103907842</v>
      </c>
      <c r="DE11" s="1">
        <f>6*((AZ11-AZ135)/(AZ134-AZ135))+1</f>
        <v>3.7586708609552999</v>
      </c>
      <c r="DF11" s="1">
        <f>6*((BA11-BA135)/(BA134-BA135))+1</f>
        <v>6.2247841681259128</v>
      </c>
      <c r="DG11" s="1">
        <f t="shared" si="9"/>
        <v>6.0851265638638345</v>
      </c>
      <c r="DI11" s="1">
        <f>6*((BD11-BD135)/(BD134-BD135))+1</f>
        <v>2.146559094801181</v>
      </c>
      <c r="DJ11" s="1">
        <f>6*((BE11-BE135)/(BE134-BE135))+1</f>
        <v>1.2482192013547189</v>
      </c>
      <c r="DL11" s="1">
        <f>6*((BG11-BG135)/(BG134-BG135))+1</f>
        <v>1.0762534990064494</v>
      </c>
      <c r="DM11" s="1">
        <f t="shared" si="10"/>
        <v>3.0241494444709476</v>
      </c>
      <c r="DN11" s="27">
        <v>5</v>
      </c>
      <c r="DO11" s="5" t="s">
        <v>89</v>
      </c>
      <c r="DP11" s="1">
        <v>3.9340444655723004</v>
      </c>
      <c r="DQ11" s="1" t="s">
        <v>92</v>
      </c>
      <c r="DR11" s="1">
        <v>3.8751301875429189</v>
      </c>
      <c r="DS11" s="5" t="s">
        <v>104</v>
      </c>
      <c r="DT11" s="1">
        <v>3.8661059770354216</v>
      </c>
    </row>
    <row r="12" spans="1:124">
      <c r="A12" s="6" t="s">
        <v>90</v>
      </c>
      <c r="B12" s="5" t="s">
        <v>91</v>
      </c>
      <c r="C12" s="22"/>
      <c r="D12" s="20">
        <v>28.67</v>
      </c>
      <c r="E12" s="20">
        <v>7.6152856880396844E-2</v>
      </c>
      <c r="F12" s="23">
        <v>14.77</v>
      </c>
      <c r="G12" s="23">
        <v>2108.6</v>
      </c>
      <c r="H12" s="23">
        <v>11597.5</v>
      </c>
      <c r="I12" s="21">
        <v>8.8800000000000008</v>
      </c>
      <c r="J12" s="31">
        <v>0</v>
      </c>
      <c r="K12" s="31">
        <v>118160.77285968444</v>
      </c>
      <c r="L12" s="31">
        <v>58003.60855276083</v>
      </c>
      <c r="M12" s="6">
        <v>-1595.2597994530538</v>
      </c>
      <c r="N12" s="1">
        <v>19.8</v>
      </c>
      <c r="O12" s="1">
        <v>27.5</v>
      </c>
      <c r="P12" s="1">
        <v>0</v>
      </c>
      <c r="Q12" s="1">
        <v>0.38829689509461696</v>
      </c>
      <c r="R12" s="1">
        <v>47.1</v>
      </c>
      <c r="S12" s="1">
        <v>27.5</v>
      </c>
      <c r="T12" s="1">
        <v>0.9654565456545654</v>
      </c>
      <c r="U12" s="1">
        <v>6.8368277119416595E-4</v>
      </c>
      <c r="V12" s="19">
        <v>0</v>
      </c>
      <c r="W12" s="24">
        <v>4.0103366058906031</v>
      </c>
      <c r="X12" s="1">
        <v>1.2678852778988917E-3</v>
      </c>
      <c r="Y12" s="1">
        <v>1000</v>
      </c>
      <c r="Z12" s="17">
        <v>2.6364137424214586E-2</v>
      </c>
      <c r="AA12" s="25">
        <v>0.24839243064486496</v>
      </c>
      <c r="AB12" s="25">
        <v>72.945227120908484</v>
      </c>
      <c r="AC12" s="1">
        <v>1.4697776961234614E-3</v>
      </c>
      <c r="AD12" s="1">
        <v>3199.2926694837406</v>
      </c>
      <c r="AE12" s="1">
        <v>634.11631753357688</v>
      </c>
      <c r="AF12" s="1">
        <v>54.47</v>
      </c>
      <c r="AG12" s="24">
        <v>1150.1832617229966</v>
      </c>
      <c r="AH12" s="24">
        <v>0.68895829505787254</v>
      </c>
      <c r="AI12" s="24">
        <v>0.79242829900077849</v>
      </c>
      <c r="AJ12" s="24">
        <v>2.608763549513136</v>
      </c>
      <c r="AK12" s="24">
        <v>2.3424582031967662</v>
      </c>
      <c r="AL12" s="24">
        <v>75.445526364137422</v>
      </c>
      <c r="AM12" s="24">
        <v>21.771082123828769</v>
      </c>
      <c r="AN12" s="24">
        <v>4.4093330883703832</v>
      </c>
      <c r="AO12" s="24">
        <v>16.877637130801688</v>
      </c>
      <c r="AP12" s="24">
        <v>5443</v>
      </c>
      <c r="AQ12" s="1">
        <v>777.57142857142856</v>
      </c>
      <c r="AR12" s="24">
        <v>0</v>
      </c>
      <c r="AS12" s="24">
        <v>21.35672514619883</v>
      </c>
      <c r="AT12" s="24">
        <v>307.66666666666669</v>
      </c>
      <c r="AU12" s="24">
        <v>2858.5743725886459</v>
      </c>
      <c r="AV12" s="26">
        <v>20.383979423112255</v>
      </c>
      <c r="AW12" s="24">
        <v>58250.626266174615</v>
      </c>
      <c r="AX12" s="24">
        <v>0.96242367308595589</v>
      </c>
      <c r="AY12" s="26">
        <v>0.97463597933302015</v>
      </c>
      <c r="AZ12" s="24">
        <v>0.96195396899953034</v>
      </c>
      <c r="BA12" s="24">
        <v>5.2313383831806066E-2</v>
      </c>
      <c r="BB12" s="24">
        <v>8.3333333333333339</v>
      </c>
      <c r="BC12" s="24">
        <v>0.40115771970838554</v>
      </c>
      <c r="BD12" s="24">
        <v>-0.4649332297753212</v>
      </c>
      <c r="BE12" s="26">
        <v>-0.81606011707032666</v>
      </c>
      <c r="BF12" s="26">
        <v>-0.15750259360558333</v>
      </c>
      <c r="BG12" s="26">
        <v>144511.46707693182</v>
      </c>
      <c r="BI12" s="1">
        <f t="shared" si="11"/>
        <v>4.2156057494866532</v>
      </c>
      <c r="BJ12" s="1">
        <f t="shared" si="12"/>
        <v>3.2649504078054488</v>
      </c>
      <c r="BK12" s="1">
        <f t="shared" si="13"/>
        <v>5.2249134948096883</v>
      </c>
      <c r="BL12" s="1">
        <f t="shared" si="0"/>
        <v>6.421563907219122</v>
      </c>
      <c r="BM12" s="1">
        <f t="shared" si="14"/>
        <v>6.6563857331368705</v>
      </c>
      <c r="BN12" s="1">
        <f t="shared" si="15"/>
        <v>4.5980707395498408</v>
      </c>
      <c r="BO12" s="1">
        <f t="shared" si="16"/>
        <v>1.0199127146164999</v>
      </c>
      <c r="BP12" s="1">
        <f t="shared" si="17"/>
        <v>1.2159815585428744</v>
      </c>
      <c r="BQ12" s="1">
        <f t="shared" si="18"/>
        <v>1.0529408932533784</v>
      </c>
      <c r="BR12" s="1">
        <f t="shared" si="19"/>
        <v>1.1384011410626247</v>
      </c>
      <c r="BT12" s="1">
        <f t="shared" si="1"/>
        <v>1.1095100864553313</v>
      </c>
      <c r="BV12" s="1">
        <f>6*((Q12-Q135)/(Q134-Q135))+1</f>
        <v>1.0253034832407015</v>
      </c>
      <c r="BW12" s="1">
        <f>6*((R12-R135)/(R134-R135))+1</f>
        <v>1.0431922196796339</v>
      </c>
      <c r="BX12" s="1">
        <f>6*((S12-S135)/(S134-S135))+1</f>
        <v>1.3239819004524886</v>
      </c>
      <c r="BY12" s="1">
        <f>6*((T12-T135)/(T134-T135))+1</f>
        <v>6.2210380389039859</v>
      </c>
      <c r="CB12" s="1">
        <f>6*((W12-W135)/(W134-W135))+1</f>
        <v>1.4982229851573146</v>
      </c>
      <c r="CC12" s="1">
        <f t="shared" si="2"/>
        <v>1.2884446178466669</v>
      </c>
      <c r="CE12" s="1">
        <f t="shared" si="3"/>
        <v>4.2690555761389337</v>
      </c>
      <c r="CF12" s="1">
        <f t="shared" ref="CF12:CM12" si="24">6*((AA12-AA135)/(AA134-AA135))+1</f>
        <v>4.119867138769739</v>
      </c>
      <c r="CG12" s="1">
        <f t="shared" si="24"/>
        <v>2.6729835642033795</v>
      </c>
      <c r="CI12" s="1">
        <f t="shared" si="24"/>
        <v>2.8783922002638063</v>
      </c>
      <c r="CJ12" s="1">
        <f t="shared" si="24"/>
        <v>1.0397931812262857</v>
      </c>
      <c r="CK12" s="1">
        <f t="shared" si="24"/>
        <v>1</v>
      </c>
      <c r="CL12" s="1">
        <f t="shared" si="24"/>
        <v>1.38375898818735</v>
      </c>
      <c r="CM12" s="1">
        <f t="shared" si="24"/>
        <v>1.5265944980755293</v>
      </c>
      <c r="CO12" s="1">
        <f>6*((AJ12-AJ135)/(AJ134-AJ135))+1</f>
        <v>2.4265948774171431</v>
      </c>
      <c r="CQ12" s="1">
        <f t="shared" si="5"/>
        <v>5.0246287400637542</v>
      </c>
      <c r="CU12" s="1">
        <f>6*((AP12-AP134)/(AP135-AP134))+1</f>
        <v>5.9495643311825184</v>
      </c>
      <c r="CV12" s="1">
        <f>6*((AQ12-AQ134)/(AQ135-AQ134))+1</f>
        <v>6.2321946291867762</v>
      </c>
      <c r="CX12" s="1">
        <f>6*((AS12-AS134)/(AS135-AS134))+1</f>
        <v>6.7429396567490141</v>
      </c>
      <c r="CY12" s="1">
        <f t="shared" si="6"/>
        <v>4.1835157759175789</v>
      </c>
      <c r="CZ12" s="1">
        <f>6*((AU12-AU135)/(AU134-AU135))+1</f>
        <v>2.2712442689868819</v>
      </c>
      <c r="DA12" s="1">
        <f t="shared" si="7"/>
        <v>6.8186181713789473</v>
      </c>
      <c r="DB12" s="1">
        <f t="shared" si="8"/>
        <v>1.4098630788491291</v>
      </c>
      <c r="DC12" s="1">
        <f>6*((AX12-AX135)/(AX134-AX135))+1</f>
        <v>5.9435768788560166</v>
      </c>
      <c r="DD12" s="1">
        <f>6*((AY12-AY135)/(AY134-AY135))+1</f>
        <v>6.998993524907231</v>
      </c>
      <c r="DE12" s="1">
        <f>6*((AZ12-AZ135)/(AZ134-AZ135))+1</f>
        <v>6.8869541093972835</v>
      </c>
      <c r="DF12" s="1">
        <f>6*((BA12-BA135)/(BA134-BA135))+1</f>
        <v>6.3790784493116615</v>
      </c>
      <c r="DG12" s="1">
        <f t="shared" si="9"/>
        <v>6.0294999999999996</v>
      </c>
      <c r="DI12" s="1">
        <f>6*((BD12-BD135)/(BD134-BD135))+1</f>
        <v>1.9266367838675174</v>
      </c>
      <c r="DJ12" s="1">
        <f>6*((BE12-BE135)/(BE134-BE135))+1</f>
        <v>1.5953844544876419</v>
      </c>
      <c r="DL12" s="1">
        <f>6*((BG12-BG135)/(BG134-BG135))+1</f>
        <v>1.3881157834661422</v>
      </c>
      <c r="DM12" s="1">
        <f t="shared" si="10"/>
        <v>3.4622921031454608</v>
      </c>
      <c r="DN12" s="27">
        <v>6</v>
      </c>
      <c r="DO12" s="5" t="s">
        <v>92</v>
      </c>
      <c r="DP12" s="1">
        <v>3.930371723441676</v>
      </c>
      <c r="DQ12" s="1" t="s">
        <v>104</v>
      </c>
      <c r="DR12" s="1">
        <v>3.8704551415457886</v>
      </c>
      <c r="DS12" s="5" t="s">
        <v>101</v>
      </c>
      <c r="DT12" s="1">
        <v>3.8467176475965599</v>
      </c>
    </row>
    <row r="13" spans="1:124">
      <c r="A13" s="6" t="s">
        <v>93</v>
      </c>
      <c r="B13" s="5" t="s">
        <v>94</v>
      </c>
      <c r="C13" s="22"/>
      <c r="D13" s="20">
        <v>22.56</v>
      </c>
      <c r="E13" s="20">
        <v>1.4474374672030785E-2</v>
      </c>
      <c r="F13" s="23">
        <v>29.9</v>
      </c>
      <c r="G13" s="23">
        <v>7258.1</v>
      </c>
      <c r="H13" s="23">
        <v>11290.3</v>
      </c>
      <c r="I13" s="21">
        <v>6.17</v>
      </c>
      <c r="J13" s="31">
        <v>510840.8847027836</v>
      </c>
      <c r="K13" s="31">
        <v>4890.6283899407663</v>
      </c>
      <c r="L13" s="31">
        <v>23174.117977265545</v>
      </c>
      <c r="M13" s="6">
        <v>-3726.6187050359713</v>
      </c>
      <c r="N13" s="1">
        <v>73.599999999999994</v>
      </c>
      <c r="O13" s="1">
        <v>24.4</v>
      </c>
      <c r="P13" s="1">
        <v>0</v>
      </c>
      <c r="Q13" s="1">
        <v>9.3886653839426279E-2</v>
      </c>
      <c r="R13" s="1">
        <v>94.4</v>
      </c>
      <c r="S13" s="1">
        <v>32.6</v>
      </c>
      <c r="T13" s="1">
        <v>0.94751192910702109</v>
      </c>
      <c r="U13" s="1">
        <v>0</v>
      </c>
      <c r="V13" s="19">
        <v>4.3729228616407205E-5</v>
      </c>
      <c r="W13" s="24">
        <v>5.5192034296777761</v>
      </c>
      <c r="X13" s="1">
        <v>1.1002176280807182E-2</v>
      </c>
      <c r="Y13" s="1">
        <v>678.23604848384559</v>
      </c>
      <c r="Z13" s="17">
        <v>3.7825782753192233E-2</v>
      </c>
      <c r="AA13" s="25">
        <v>0.47769809340563235</v>
      </c>
      <c r="AB13" s="25">
        <v>3.8805882352941179</v>
      </c>
      <c r="AC13" s="1">
        <v>4.3729228616407208E-4</v>
      </c>
      <c r="AD13" s="1">
        <v>4216.4032587021165</v>
      </c>
      <c r="AE13" s="1">
        <v>1371.3311822155697</v>
      </c>
      <c r="AF13" s="1">
        <v>54.47</v>
      </c>
      <c r="AG13" s="24">
        <v>103.96515504445458</v>
      </c>
      <c r="AH13" s="24">
        <v>1.3905894700017492</v>
      </c>
      <c r="AI13" s="24">
        <v>0.14457284985191776</v>
      </c>
      <c r="AJ13" s="24">
        <v>0.38394262725205525</v>
      </c>
      <c r="AK13" s="24">
        <v>2.2739198880531748</v>
      </c>
      <c r="AL13" s="24">
        <v>72.389365051600478</v>
      </c>
      <c r="AM13" s="24">
        <v>26.01889102676229</v>
      </c>
      <c r="AN13" s="24">
        <v>3.8044428896274272</v>
      </c>
      <c r="AO13" s="24">
        <v>5.0420168067226898</v>
      </c>
      <c r="AP13" s="24">
        <v>2858.5</v>
      </c>
      <c r="AQ13" s="1">
        <v>1429.25</v>
      </c>
      <c r="AR13" s="24">
        <v>0</v>
      </c>
      <c r="AS13" s="24">
        <v>19.11340206185567</v>
      </c>
      <c r="AT13" s="24">
        <v>178.75</v>
      </c>
      <c r="AU13" s="24">
        <v>5934.031190746894</v>
      </c>
      <c r="AV13" s="26">
        <v>0.44603550813363657</v>
      </c>
      <c r="AW13" s="24">
        <v>59967.254775912617</v>
      </c>
      <c r="AX13" s="24">
        <v>0.92711171662125336</v>
      </c>
      <c r="AY13" s="26">
        <v>0.80108991825613074</v>
      </c>
      <c r="AZ13" s="24">
        <v>0.55653950953678477</v>
      </c>
      <c r="BA13" s="24">
        <v>-2.2681799524765199E-2</v>
      </c>
      <c r="BB13" s="24">
        <v>13.412816691505217</v>
      </c>
      <c r="BC13" s="24">
        <v>0.43731828223976665</v>
      </c>
      <c r="BD13" s="24">
        <v>-0.20809973363884082</v>
      </c>
      <c r="BE13" s="26">
        <v>-0.79327668614193703</v>
      </c>
      <c r="BF13" s="26">
        <v>-3.6661833583714644E-2</v>
      </c>
      <c r="BG13" s="26">
        <v>197313.83916770786</v>
      </c>
      <c r="BI13" s="1">
        <f t="shared" si="11"/>
        <v>5.156570841889117</v>
      </c>
      <c r="BJ13" s="1">
        <f t="shared" si="12"/>
        <v>1.3212454684052373</v>
      </c>
      <c r="BK13" s="1">
        <f t="shared" si="13"/>
        <v>2.6072664359861588</v>
      </c>
      <c r="BL13" s="1">
        <f t="shared" si="0"/>
        <v>4.6714718626978948</v>
      </c>
      <c r="BM13" s="1">
        <f t="shared" si="14"/>
        <v>6.6705679584197348</v>
      </c>
      <c r="BN13" s="1">
        <f t="shared" si="15"/>
        <v>1.9839228295819935</v>
      </c>
      <c r="BO13" s="1">
        <f t="shared" si="16"/>
        <v>2.7523065158365245</v>
      </c>
      <c r="BP13" s="1">
        <f t="shared" si="17"/>
        <v>1.0014550669638602</v>
      </c>
      <c r="BQ13" s="1">
        <f t="shared" si="18"/>
        <v>1.0162234100961522</v>
      </c>
      <c r="BR13" s="1">
        <f t="shared" si="19"/>
        <v>1.3449611708696196</v>
      </c>
      <c r="BT13" s="1">
        <f t="shared" si="1"/>
        <v>1.09164265129683</v>
      </c>
      <c r="BV13" s="1">
        <f>6*((Q13-Q135)/(Q134-Q135))+1</f>
        <v>1.0042625775578493</v>
      </c>
      <c r="BW13" s="1">
        <f>6*((R13-R135)/(R134-R135))+1</f>
        <v>1.1784897025171626</v>
      </c>
      <c r="BX13" s="1">
        <f>6*((S13-S135)/(S134-S135))+1</f>
        <v>1.4162895927601811</v>
      </c>
      <c r="BY13" s="1">
        <f>6*((T13-T135)/(T134-T135))+1</f>
        <v>5.5550155857507386</v>
      </c>
      <c r="CB13" s="1">
        <f>6*((W13-W135)/(W134-W135))+1</f>
        <v>1.6856766098849412</v>
      </c>
      <c r="CC13" s="1">
        <f t="shared" si="2"/>
        <v>3.503001326790518</v>
      </c>
      <c r="CE13" s="1">
        <f t="shared" si="3"/>
        <v>5.6902572248607051</v>
      </c>
      <c r="CF13" s="1">
        <f t="shared" ref="CF13:CM13" si="25">6*((AA13-AA135)/(AA134-AA135))+1</f>
        <v>7</v>
      </c>
      <c r="CG13" s="1">
        <f t="shared" si="25"/>
        <v>1.9068798031315009</v>
      </c>
      <c r="CI13" s="1">
        <f t="shared" si="25"/>
        <v>3.4755656366977474</v>
      </c>
      <c r="CJ13" s="1">
        <f t="shared" si="25"/>
        <v>1.0890218430088674</v>
      </c>
      <c r="CK13" s="1">
        <f t="shared" si="25"/>
        <v>1</v>
      </c>
      <c r="CL13" s="1">
        <f t="shared" si="25"/>
        <v>1.0250491282876288</v>
      </c>
      <c r="CM13" s="1">
        <f t="shared" si="25"/>
        <v>2.0672563871170277</v>
      </c>
      <c r="CO13" s="1">
        <f>6*((AJ13-AJ135)/(AJ134-AJ135))+1</f>
        <v>1.7255258428409785</v>
      </c>
      <c r="CQ13" s="1">
        <f t="shared" si="5"/>
        <v>3.4831560100031953</v>
      </c>
      <c r="CU13" s="1">
        <f>6*((AP13-AP134)/(AP135-AP134))+1</f>
        <v>6.5273529600770424</v>
      </c>
      <c r="CV13" s="1">
        <f>6*((AQ13-AQ134)/(AQ135-AQ134))+1</f>
        <v>5.5887009399883159</v>
      </c>
      <c r="CX13" s="1">
        <f>6*((AS13-AS134)/(AS135-AS134))+1</f>
        <v>6.8017805436882002</v>
      </c>
      <c r="CY13" s="1">
        <f t="shared" si="6"/>
        <v>2.6893110109465552</v>
      </c>
      <c r="CZ13" s="1">
        <f>6*((AU13-AU135)/(AU134-AU135))+1</f>
        <v>4.0489705067820223</v>
      </c>
      <c r="DA13" s="1">
        <f t="shared" si="7"/>
        <v>6.9646489711964286</v>
      </c>
      <c r="DB13" s="1">
        <f t="shared" si="8"/>
        <v>1.4228339948876905</v>
      </c>
      <c r="DC13" s="1">
        <f>6*((AX13-AX135)/(AX134-AX135))+1</f>
        <v>4.3942644252863348</v>
      </c>
      <c r="DD13" s="1">
        <f>6*((AY13-AY135)/(AY134-AY135))+1</f>
        <v>5.5339706610791666</v>
      </c>
      <c r="DE13" s="1">
        <f>6*((AZ13-AZ135)/(AZ134-AZ135))+1</f>
        <v>3.6892699602306722</v>
      </c>
      <c r="DF13" s="1">
        <f>6*((BA13-BA135)/(BA134-BA135))+1</f>
        <v>1</v>
      </c>
      <c r="DG13" s="1">
        <f t="shared" si="9"/>
        <v>5.4379433681073026</v>
      </c>
      <c r="DI13" s="1">
        <f>6*((BD13-BD135)/(BD134-BD135))+1</f>
        <v>2.4070036017606484</v>
      </c>
      <c r="DJ13" s="1">
        <f>6*((BE13-BE135)/(BE134-BE135))+1</f>
        <v>1.6759505398137411</v>
      </c>
      <c r="DL13" s="1">
        <f>6*((BG13-BG135)/(BG134-BG135))+1</f>
        <v>1.5299276024685224</v>
      </c>
      <c r="DM13" s="1">
        <f t="shared" si="10"/>
        <v>3.1460716802277338</v>
      </c>
      <c r="DN13" s="27">
        <v>7</v>
      </c>
      <c r="DO13" s="5" t="s">
        <v>95</v>
      </c>
      <c r="DP13" s="1">
        <v>3.8976027368567423</v>
      </c>
      <c r="DQ13" s="1" t="s">
        <v>89</v>
      </c>
      <c r="DR13" s="1">
        <v>3.8031915926721935</v>
      </c>
      <c r="DS13" s="5" t="s">
        <v>95</v>
      </c>
      <c r="DT13" s="1">
        <v>3.7775296176468891</v>
      </c>
    </row>
    <row r="14" spans="1:124">
      <c r="A14" s="6" t="s">
        <v>96</v>
      </c>
      <c r="B14" s="5" t="s">
        <v>97</v>
      </c>
      <c r="C14" s="22"/>
      <c r="D14" s="20">
        <v>45.15</v>
      </c>
      <c r="E14" s="20">
        <v>3.1594136857294751E-2</v>
      </c>
      <c r="F14" s="23">
        <v>34.42</v>
      </c>
      <c r="G14" s="23">
        <v>3843.9</v>
      </c>
      <c r="H14" s="23">
        <v>7687.7</v>
      </c>
      <c r="I14" s="21">
        <v>6.09</v>
      </c>
      <c r="J14" s="31">
        <v>0</v>
      </c>
      <c r="K14" s="31">
        <v>32819.072676700634</v>
      </c>
      <c r="L14" s="31">
        <v>77774.981558675849</v>
      </c>
      <c r="M14" s="6">
        <v>-724.81572481572482</v>
      </c>
      <c r="N14" s="1">
        <v>16.600000000000001</v>
      </c>
      <c r="O14" s="1">
        <v>48.2</v>
      </c>
      <c r="P14" s="1">
        <v>1.9</v>
      </c>
      <c r="Q14" s="1">
        <v>0.46141869826080351</v>
      </c>
      <c r="R14" s="1">
        <v>109.1</v>
      </c>
      <c r="S14" s="1">
        <v>62.9</v>
      </c>
      <c r="T14" s="1">
        <v>0.96479791395045633</v>
      </c>
      <c r="U14" s="1">
        <v>1.2285012285012285E-4</v>
      </c>
      <c r="V14" s="19">
        <v>0</v>
      </c>
      <c r="W14" s="24">
        <v>3.5411193614087</v>
      </c>
      <c r="X14" s="1">
        <v>7.4214679733063127E-4</v>
      </c>
      <c r="Y14" s="1">
        <v>1010.230179028133</v>
      </c>
      <c r="Z14" s="17">
        <v>1.3366750208855471E-2</v>
      </c>
      <c r="AA14" s="25">
        <v>0.2179691653375864</v>
      </c>
      <c r="AB14" s="25">
        <v>1.6859099740932639</v>
      </c>
      <c r="AC14" s="1">
        <v>1.1771853877117035E-3</v>
      </c>
      <c r="AD14" s="1">
        <v>4683.3713070555177</v>
      </c>
      <c r="AE14" s="1">
        <v>395.95679848947276</v>
      </c>
      <c r="AF14" s="1">
        <v>54.47</v>
      </c>
      <c r="AG14" s="24">
        <v>41.653226262155115</v>
      </c>
      <c r="AH14" s="24">
        <v>4.6935520619731141</v>
      </c>
      <c r="AI14" s="24">
        <v>0.19550158601057083</v>
      </c>
      <c r="AJ14" s="24">
        <v>0.2788030682767525</v>
      </c>
      <c r="AK14" s="24">
        <v>2.0050125313283207</v>
      </c>
      <c r="AL14" s="24">
        <v>75.142401458190932</v>
      </c>
      <c r="AM14" s="24">
        <v>21.227310700994909</v>
      </c>
      <c r="AN14" s="24">
        <v>3.9492671071618437</v>
      </c>
      <c r="AO14" s="24">
        <v>18.957345971563981</v>
      </c>
      <c r="AP14" s="24">
        <v>1197</v>
      </c>
      <c r="AQ14" s="1">
        <v>598.5</v>
      </c>
      <c r="AR14" s="24">
        <v>0</v>
      </c>
      <c r="AS14" s="24">
        <v>11.985401459854014</v>
      </c>
      <c r="AT14" s="24">
        <v>140</v>
      </c>
      <c r="AU14" s="24">
        <v>3545.5850991114153</v>
      </c>
      <c r="AV14" s="26">
        <v>0</v>
      </c>
      <c r="AW14" s="24">
        <v>15035.953462803704</v>
      </c>
      <c r="AX14" s="24">
        <v>0.90221725953102572</v>
      </c>
      <c r="AY14" s="26">
        <v>0.26399744775881323</v>
      </c>
      <c r="AZ14" s="24">
        <v>0.63359387462115169</v>
      </c>
      <c r="BA14" s="24">
        <v>4.9636100974243286E-2</v>
      </c>
      <c r="BB14" s="24">
        <v>1.6750418760469012</v>
      </c>
      <c r="BC14" s="24">
        <v>0.18654385421062505</v>
      </c>
      <c r="BD14" s="24">
        <v>-0.3841662767702434</v>
      </c>
      <c r="BE14" s="26">
        <v>-0.74426935412081041</v>
      </c>
      <c r="BF14" s="26">
        <v>-0.23802979604843849</v>
      </c>
      <c r="BG14" s="26">
        <v>48643.341337773069</v>
      </c>
      <c r="BI14" s="1">
        <f t="shared" si="11"/>
        <v>1.677618069815195</v>
      </c>
      <c r="BJ14" s="1">
        <f t="shared" si="12"/>
        <v>1.8607491191020924</v>
      </c>
      <c r="BK14" s="1">
        <f t="shared" si="13"/>
        <v>1.8252595155709335</v>
      </c>
      <c r="BL14" s="1">
        <f t="shared" si="0"/>
        <v>5.8318105865360108</v>
      </c>
      <c r="BM14" s="1">
        <f t="shared" si="14"/>
        <v>6.836885942807899</v>
      </c>
      <c r="BN14" s="1">
        <f t="shared" si="15"/>
        <v>1.9067524115755625</v>
      </c>
      <c r="BO14" s="1">
        <f t="shared" si="16"/>
        <v>1.0199127146164999</v>
      </c>
      <c r="BP14" s="1">
        <f t="shared" si="17"/>
        <v>1.0543497745335055</v>
      </c>
      <c r="BQ14" s="1">
        <f t="shared" si="18"/>
        <v>1.0737840076183836</v>
      </c>
      <c r="BR14" s="1">
        <f t="shared" si="19"/>
        <v>1.0540423061749669</v>
      </c>
      <c r="BT14" s="1">
        <f t="shared" si="1"/>
        <v>1.2288184438040346</v>
      </c>
      <c r="BV14" s="1">
        <f>6*((Q14-Q135)/(Q134-Q135))+1</f>
        <v>1.030529350918471</v>
      </c>
      <c r="BW14" s="1">
        <f>6*((R14-R135)/(R134-R135))+1</f>
        <v>1.220537757437071</v>
      </c>
      <c r="BX14" s="1">
        <f>6*((S14-S135)/(S134-S135))+1</f>
        <v>1.9647058823529411</v>
      </c>
      <c r="BY14" s="1">
        <f>6*((T14-T135)/(T134-T135))+1</f>
        <v>6.1965926292106115</v>
      </c>
      <c r="CB14" s="1">
        <f>6*((W14-W135)/(W134-W135))+1</f>
        <v>1.4399299192112585</v>
      </c>
      <c r="CC14" s="1">
        <f t="shared" si="2"/>
        <v>1.1688388161560723</v>
      </c>
      <c r="CE14" s="1">
        <f t="shared" si="3"/>
        <v>2.6574276109250325</v>
      </c>
      <c r="CF14" s="1">
        <f t="shared" ref="CF14:CM14" si="26">6*((AA14-AA135)/(AA134-AA135))+1</f>
        <v>3.7377437969278242</v>
      </c>
      <c r="CG14" s="1">
        <f t="shared" si="26"/>
        <v>1.8825351993316701</v>
      </c>
      <c r="CI14" s="1">
        <f t="shared" si="26"/>
        <v>3.7497353455731108</v>
      </c>
      <c r="CJ14" s="1">
        <f t="shared" si="26"/>
        <v>1.0238897113221865</v>
      </c>
      <c r="CK14" s="1">
        <f t="shared" si="26"/>
        <v>1</v>
      </c>
      <c r="CL14" s="1">
        <f t="shared" si="26"/>
        <v>1.0036846507461905</v>
      </c>
      <c r="CM14" s="1">
        <f t="shared" si="26"/>
        <v>4.6124483030142738</v>
      </c>
      <c r="CO14" s="1">
        <f>6*((AJ14-AJ135)/(AJ134-AJ135))+1</f>
        <v>1.6923950463939241</v>
      </c>
      <c r="CQ14" s="1">
        <f t="shared" si="5"/>
        <v>4.871737996240153</v>
      </c>
      <c r="CU14" s="1">
        <f>6*((AP14-AP134)/(AP135-AP134))+1</f>
        <v>6.898796491478957</v>
      </c>
      <c r="CV14" s="1">
        <f>6*((AQ14-AQ134)/(AQ135-AQ134))+1</f>
        <v>6.4090169757446258</v>
      </c>
      <c r="CX14" s="1">
        <f>6*((AS14-AS134)/(AS135-AS134))+1</f>
        <v>6.9887433046262366</v>
      </c>
      <c r="CY14" s="1">
        <f t="shared" si="6"/>
        <v>2.2401802962009016</v>
      </c>
      <c r="CZ14" s="1">
        <f>6*((AU14-AU135)/(AU134-AU135))+1</f>
        <v>2.6683615320143694</v>
      </c>
      <c r="DA14" s="1">
        <f t="shared" si="7"/>
        <v>6.9679158537936257</v>
      </c>
      <c r="DB14" s="1">
        <f t="shared" si="8"/>
        <v>1.0833312233039956</v>
      </c>
      <c r="DC14" s="1">
        <f>6*((AX14-AX135)/(AX134-AX135))+1</f>
        <v>3.3020198640624563</v>
      </c>
      <c r="DD14" s="1">
        <f>6*((AY14-AY135)/(AY134-AY135))+1</f>
        <v>1</v>
      </c>
      <c r="DE14" s="1">
        <f>6*((AZ14-AZ135)/(AZ134-AZ135))+1</f>
        <v>4.2970320074474886</v>
      </c>
      <c r="DF14" s="1">
        <f>6*((BA14-BA135)/(BA134-BA135))+1</f>
        <v>6.1870485898291516</v>
      </c>
      <c r="DG14" s="1">
        <f t="shared" si="9"/>
        <v>6.8049246231155776</v>
      </c>
      <c r="DI14" s="1">
        <f>6*((BD14-BD135)/(BD134-BD135))+1</f>
        <v>2.0776987161684204</v>
      </c>
      <c r="DJ14" s="1">
        <f>6*((BE14-BE135)/(BE134-BE135))+1</f>
        <v>1.849248797904391</v>
      </c>
      <c r="DL14" s="1">
        <f>6*((BG14-BG135)/(BG134-BG135))+1</f>
        <v>1.1306418716493292</v>
      </c>
      <c r="DM14" s="1">
        <f t="shared" si="10"/>
        <v>2.9649446441727485</v>
      </c>
      <c r="DN14" s="27">
        <v>8</v>
      </c>
      <c r="DO14" s="5" t="s">
        <v>98</v>
      </c>
      <c r="DP14" s="1">
        <v>3.8290421715116567</v>
      </c>
      <c r="DQ14" s="1" t="s">
        <v>95</v>
      </c>
      <c r="DR14" s="1">
        <v>3.7886801081361665</v>
      </c>
      <c r="DS14" s="5" t="s">
        <v>89</v>
      </c>
      <c r="DT14" s="1">
        <v>3.7507818783337403</v>
      </c>
    </row>
    <row r="15" spans="1:124">
      <c r="A15" s="6" t="s">
        <v>99</v>
      </c>
      <c r="B15" s="5" t="s">
        <v>100</v>
      </c>
      <c r="C15" s="22"/>
      <c r="D15" s="20">
        <v>29.89</v>
      </c>
      <c r="E15" s="20">
        <v>6.8007682617046317E-2</v>
      </c>
      <c r="F15" s="23">
        <v>14.55</v>
      </c>
      <c r="G15" s="23">
        <v>1858.1</v>
      </c>
      <c r="H15" s="23">
        <v>16103.8</v>
      </c>
      <c r="I15" s="21">
        <v>9.0299999999999994</v>
      </c>
      <c r="J15" s="31">
        <v>0</v>
      </c>
      <c r="K15" s="31">
        <v>75566.491068261137</v>
      </c>
      <c r="L15" s="31">
        <v>94738.881893032638</v>
      </c>
      <c r="M15" s="6">
        <v>-1450.9376612949475</v>
      </c>
      <c r="N15" s="1">
        <v>71.599999999999994</v>
      </c>
      <c r="O15" s="1">
        <v>49.1</v>
      </c>
      <c r="P15" s="1">
        <v>0</v>
      </c>
      <c r="Q15" s="1">
        <v>0.39226781768241054</v>
      </c>
      <c r="R15" s="1">
        <v>78.3</v>
      </c>
      <c r="S15" s="1">
        <v>115.6</v>
      </c>
      <c r="T15" s="1">
        <v>0.94853941141271825</v>
      </c>
      <c r="U15" s="1">
        <v>2.0645753283248264E-3</v>
      </c>
      <c r="V15" s="19">
        <v>0</v>
      </c>
      <c r="W15" s="24">
        <v>5.4846081771720616</v>
      </c>
      <c r="X15" s="1">
        <v>1.0495965503704836E-2</v>
      </c>
      <c r="Y15" s="1">
        <v>1222.7242671368749</v>
      </c>
      <c r="Z15" s="17">
        <v>2.6909811858491152E-2</v>
      </c>
      <c r="AA15" s="25">
        <v>0.20427087420747198</v>
      </c>
      <c r="AB15" s="25">
        <v>1.1461565201889652</v>
      </c>
      <c r="AC15" s="1">
        <v>1.466305941636893E-3</v>
      </c>
      <c r="AD15" s="1">
        <v>2611.4289254662235</v>
      </c>
      <c r="AE15" s="1">
        <v>1823.0047269140484</v>
      </c>
      <c r="AF15" s="1">
        <v>54.47</v>
      </c>
      <c r="AG15" s="24">
        <v>280.04471292866094</v>
      </c>
      <c r="AH15" s="24">
        <v>1.1895665103983808</v>
      </c>
      <c r="AI15" s="24">
        <v>0.33313181191406355</v>
      </c>
      <c r="AJ15" s="24">
        <v>0.47227442638524608</v>
      </c>
      <c r="AK15" s="24">
        <v>1.7161975176059976</v>
      </c>
      <c r="AL15" s="24">
        <v>75.758451911360766</v>
      </c>
      <c r="AM15" s="24">
        <v>21.333718840998742</v>
      </c>
      <c r="AN15" s="24">
        <v>6.3402242828524811</v>
      </c>
      <c r="AO15" s="24">
        <v>29.041626331074539</v>
      </c>
      <c r="AP15" s="24">
        <v>6052.625</v>
      </c>
      <c r="AQ15" s="1">
        <v>504.38541666666669</v>
      </c>
      <c r="AR15" s="24">
        <v>1345.0277777777778</v>
      </c>
      <c r="AS15" s="24">
        <v>17.976744186046513</v>
      </c>
      <c r="AT15" s="24">
        <v>235.7</v>
      </c>
      <c r="AU15" s="24">
        <v>3844.4506220441549</v>
      </c>
      <c r="AV15" s="26">
        <v>55.017451105925112</v>
      </c>
      <c r="AW15" s="24">
        <v>37649.051587411421</v>
      </c>
      <c r="AX15" s="24">
        <v>0.96069511418433262</v>
      </c>
      <c r="AY15" s="26">
        <v>0.94813938677099441</v>
      </c>
      <c r="AZ15" s="24">
        <v>0.90719679737967429</v>
      </c>
      <c r="BA15" s="24">
        <v>4.7337269777438469E-2</v>
      </c>
      <c r="BB15" s="24">
        <v>28.26510721247563</v>
      </c>
      <c r="BC15" s="24">
        <v>0.57410804640996493</v>
      </c>
      <c r="BD15" s="24">
        <v>-0.37301736611097047</v>
      </c>
      <c r="BE15" s="26">
        <v>-0.76534758346886667</v>
      </c>
      <c r="BF15" s="26">
        <v>-0.63619576443162584</v>
      </c>
      <c r="BG15" s="26">
        <v>104548.07173906339</v>
      </c>
      <c r="BI15" s="1">
        <f t="shared" si="11"/>
        <v>4.0277207392197125</v>
      </c>
      <c r="BJ15" s="1">
        <f t="shared" si="12"/>
        <v>3.0082674467289117</v>
      </c>
      <c r="BK15" s="1">
        <f t="shared" si="13"/>
        <v>5.2629757785467124</v>
      </c>
      <c r="BL15" s="1">
        <f t="shared" si="0"/>
        <v>6.5066980090062021</v>
      </c>
      <c r="BM15" s="1">
        <f t="shared" si="14"/>
        <v>6.4483474460529902</v>
      </c>
      <c r="BN15" s="1">
        <f t="shared" si="15"/>
        <v>4.742765273311897</v>
      </c>
      <c r="BO15" s="1">
        <f t="shared" si="16"/>
        <v>1.0199127146164999</v>
      </c>
      <c r="BP15" s="1">
        <f t="shared" si="17"/>
        <v>1.1353106820571228</v>
      </c>
      <c r="BQ15" s="1">
        <f t="shared" si="18"/>
        <v>1.0916674654156628</v>
      </c>
      <c r="BR15" s="1">
        <f t="shared" si="19"/>
        <v>1.1244142029258053</v>
      </c>
      <c r="BT15" s="1">
        <f t="shared" si="1"/>
        <v>1.2340057636887609</v>
      </c>
      <c r="BV15" s="1">
        <f>6*((Q15-Q135)/(Q134-Q135))+1</f>
        <v>1.025587277062844</v>
      </c>
      <c r="BW15" s="1">
        <f>6*((R15-R135)/(R134-R135))+1</f>
        <v>1.1324370709382152</v>
      </c>
      <c r="BX15" s="1">
        <f>6*((S15-S135)/(S134-S135))+1</f>
        <v>2.9185520361990949</v>
      </c>
      <c r="BY15" s="1">
        <f>6*((T15-T135)/(T134-T135))+1</f>
        <v>5.5931510501669806</v>
      </c>
      <c r="CB15" s="1">
        <f>6*((W15-W135)/(W134-W135))+1</f>
        <v>1.6813786788957192</v>
      </c>
      <c r="CC15" s="1">
        <f t="shared" si="2"/>
        <v>3.3878380886834227</v>
      </c>
      <c r="CE15" s="1">
        <f t="shared" si="3"/>
        <v>4.3367171887085094</v>
      </c>
      <c r="CF15" s="1">
        <f t="shared" ref="CF15:CM15" si="27">6*((AA15-AA135)/(AA134-AA135))+1</f>
        <v>3.5656900501884667</v>
      </c>
      <c r="CG15" s="1">
        <f t="shared" si="27"/>
        <v>1.876547950896585</v>
      </c>
      <c r="CI15" s="1">
        <f t="shared" si="27"/>
        <v>2.5332413229736175</v>
      </c>
      <c r="CJ15" s="1">
        <f t="shared" si="27"/>
        <v>1.1191830419121109</v>
      </c>
      <c r="CK15" s="1">
        <f t="shared" si="27"/>
        <v>1</v>
      </c>
      <c r="CL15" s="1">
        <f t="shared" si="27"/>
        <v>1.0854203578970734</v>
      </c>
      <c r="CM15" s="1">
        <f t="shared" si="27"/>
        <v>1.9123524191048256</v>
      </c>
      <c r="CO15" s="1">
        <f>6*((AJ15-AJ135)/(AJ134-AJ135))+1</f>
        <v>1.7533603029186668</v>
      </c>
      <c r="CQ15" s="1">
        <f t="shared" si="5"/>
        <v>5.1824627508554304</v>
      </c>
      <c r="CU15" s="1">
        <f>6*((AP15-AP134)/(AP135-AP134))+1</f>
        <v>5.8132770830146629</v>
      </c>
      <c r="CV15" s="1">
        <f>6*((AQ15-AQ134)/(AQ135-AQ134))+1</f>
        <v>6.5019495088855912</v>
      </c>
      <c r="CX15" s="1">
        <f>6*((AS15-AS134)/(AS135-AS134))+1</f>
        <v>6.8315943311117824</v>
      </c>
      <c r="CY15" s="1">
        <f t="shared" si="6"/>
        <v>3.3493882807469415</v>
      </c>
      <c r="CZ15" s="1">
        <f>6*((AU15-AU135)/(AU134-AU135))+1</f>
        <v>2.8411167072953107</v>
      </c>
      <c r="DA15" s="1">
        <f t="shared" si="7"/>
        <v>6.5649534207976359</v>
      </c>
      <c r="DB15" s="1">
        <f t="shared" si="8"/>
        <v>1.2541967282645321</v>
      </c>
      <c r="DC15" s="1">
        <f>6*((AX15-AX135)/(AX134-AX135))+1</f>
        <v>5.8677363392447193</v>
      </c>
      <c r="DD15" s="1">
        <f>6*((AY15-AY135)/(AY134-AY135))+1</f>
        <v>6.7753173799343642</v>
      </c>
      <c r="DE15" s="1">
        <f>6*((AZ15-AZ135)/(AZ134-AZ135))+1</f>
        <v>6.4550599436735281</v>
      </c>
      <c r="DF15" s="1">
        <f>6*((BA15-BA135)/(BA134-BA135))+1</f>
        <v>6.0221634225972132</v>
      </c>
      <c r="DG15" s="1">
        <f t="shared" si="9"/>
        <v>3.7082456140350879</v>
      </c>
      <c r="DI15" s="1">
        <f>6*((BD15-BD135)/(BD134-BD135))+1</f>
        <v>2.0985510069207289</v>
      </c>
      <c r="DJ15" s="1">
        <f>6*((BE15-BE135)/(BE134-BE135))+1</f>
        <v>1.7747125952790641</v>
      </c>
      <c r="DL15" s="1">
        <f>6*((BG15-BG135)/(BG134-BG135))+1</f>
        <v>1.2807857230546256</v>
      </c>
      <c r="DM15" s="1">
        <f t="shared" si="10"/>
        <v>3.4010726950911345</v>
      </c>
      <c r="DN15" s="27">
        <v>9</v>
      </c>
      <c r="DO15" s="5" t="s">
        <v>101</v>
      </c>
      <c r="DP15" s="1">
        <v>3.824638144907603</v>
      </c>
      <c r="DQ15" s="1" t="s">
        <v>101</v>
      </c>
      <c r="DR15" s="1">
        <v>3.7260473961791316</v>
      </c>
      <c r="DS15" s="5" t="s">
        <v>92</v>
      </c>
      <c r="DT15" s="1">
        <v>3.696531910262169</v>
      </c>
    </row>
    <row r="16" spans="1:124">
      <c r="A16" s="6" t="s">
        <v>102</v>
      </c>
      <c r="B16" s="5" t="s">
        <v>103</v>
      </c>
      <c r="C16" s="22"/>
      <c r="D16" s="20">
        <v>25.93</v>
      </c>
      <c r="E16" s="20">
        <v>4.23313106355147E-2</v>
      </c>
      <c r="F16" s="23">
        <v>14.54</v>
      </c>
      <c r="G16" s="23">
        <v>2843.1</v>
      </c>
      <c r="H16" s="23">
        <v>17058.400000000001</v>
      </c>
      <c r="I16" s="21">
        <v>8.39</v>
      </c>
      <c r="J16" s="31">
        <v>0</v>
      </c>
      <c r="K16" s="31">
        <v>316681.16018103558</v>
      </c>
      <c r="L16" s="31">
        <v>95417.197157929433</v>
      </c>
      <c r="M16" s="6">
        <v>-3262.1473354231971</v>
      </c>
      <c r="N16" s="1">
        <v>94.3</v>
      </c>
      <c r="O16" s="1">
        <v>450.3</v>
      </c>
      <c r="P16" s="1">
        <v>233.8</v>
      </c>
      <c r="Q16" s="1">
        <v>81.071654373024231</v>
      </c>
      <c r="R16" s="1">
        <v>2039.3</v>
      </c>
      <c r="S16" s="1">
        <v>42.9</v>
      </c>
      <c r="T16" s="1">
        <v>0.95179487179487177</v>
      </c>
      <c r="U16" s="1">
        <v>6.5144984326018812E-2</v>
      </c>
      <c r="V16" s="19">
        <v>3.6335888957523346E-5</v>
      </c>
      <c r="W16" s="24">
        <v>9.1944908896034292</v>
      </c>
      <c r="X16" s="1">
        <v>1.4140159764052056E-3</v>
      </c>
      <c r="Y16" s="1">
        <v>900</v>
      </c>
      <c r="Z16" s="17">
        <v>2.0893136150575923E-2</v>
      </c>
      <c r="AA16" s="25">
        <v>0.14730569383379966</v>
      </c>
      <c r="AB16" s="25">
        <v>7.0433304665663297</v>
      </c>
      <c r="AC16" s="1">
        <v>1.4170996693434106E-3</v>
      </c>
      <c r="AD16" s="1">
        <v>2923.9998546564443</v>
      </c>
      <c r="AE16" s="1">
        <v>1459.4687557079453</v>
      </c>
      <c r="AF16" s="1">
        <v>54.47</v>
      </c>
      <c r="AG16" s="24">
        <v>344.38171404630106</v>
      </c>
      <c r="AH16" s="24">
        <v>0.51960321209258387</v>
      </c>
      <c r="AI16" s="24">
        <v>0.17894184480440775</v>
      </c>
      <c r="AJ16" s="24">
        <v>0.84956941971585331</v>
      </c>
      <c r="AK16" s="24">
        <v>1.9730387703935177</v>
      </c>
      <c r="AL16" s="24">
        <v>76.269030921841505</v>
      </c>
      <c r="AM16" s="24">
        <v>20.275426038298026</v>
      </c>
      <c r="AN16" s="24">
        <v>2.5798481159841575</v>
      </c>
      <c r="AO16" s="24">
        <v>7.1684587813620073</v>
      </c>
      <c r="AP16" s="24">
        <v>5504.2</v>
      </c>
      <c r="AQ16" s="1">
        <v>809.44117647058829</v>
      </c>
      <c r="AR16" s="24">
        <v>0</v>
      </c>
      <c r="AS16" s="24">
        <v>22.402666666666665</v>
      </c>
      <c r="AT16" s="24">
        <v>338.33333333333331</v>
      </c>
      <c r="AU16" s="24">
        <v>1179.3462603103085</v>
      </c>
      <c r="AV16" s="26">
        <v>58.482613277133822</v>
      </c>
      <c r="AW16" s="24">
        <v>53031.094644378667</v>
      </c>
      <c r="AX16" s="24">
        <v>0.97284676582497409</v>
      </c>
      <c r="AY16" s="26">
        <v>0.92338291248702875</v>
      </c>
      <c r="AZ16" s="24">
        <v>0.93185748875821517</v>
      </c>
      <c r="BA16" s="24">
        <v>4.6005526869475795E-2</v>
      </c>
      <c r="BB16" s="24">
        <v>8.4175084175084169</v>
      </c>
      <c r="BC16" s="24">
        <v>0.14408981406420682</v>
      </c>
      <c r="BD16" s="24">
        <v>-0.65478299346103086</v>
      </c>
      <c r="BE16" s="26">
        <v>-0.89384436658574262</v>
      </c>
      <c r="BF16" s="26">
        <v>-0.21169234631436909</v>
      </c>
      <c r="BG16" s="26">
        <v>142973.03641339589</v>
      </c>
      <c r="BI16" s="1">
        <f t="shared" si="11"/>
        <v>4.637577002053388</v>
      </c>
      <c r="BJ16" s="1">
        <f t="shared" si="12"/>
        <v>2.1991150606863972</v>
      </c>
      <c r="BK16" s="1">
        <f t="shared" si="13"/>
        <v>5.2647058823529402</v>
      </c>
      <c r="BL16" s="1">
        <f t="shared" si="0"/>
        <v>6.1719391656518159</v>
      </c>
      <c r="BM16" s="1">
        <f t="shared" si="14"/>
        <v>6.4042772889728425</v>
      </c>
      <c r="BN16" s="1">
        <f t="shared" si="15"/>
        <v>4.1254019292604509</v>
      </c>
      <c r="BO16" s="1">
        <f t="shared" si="16"/>
        <v>1.0199127146164999</v>
      </c>
      <c r="BP16" s="1">
        <f t="shared" si="17"/>
        <v>1.5919666197284577</v>
      </c>
      <c r="BQ16" s="1">
        <f t="shared" si="18"/>
        <v>1.0923825499288902</v>
      </c>
      <c r="BR16" s="1">
        <f t="shared" si="19"/>
        <v>1.2999470628747622</v>
      </c>
      <c r="BT16" s="1">
        <f t="shared" si="1"/>
        <v>3.5463976945244959</v>
      </c>
      <c r="BV16" s="1">
        <f>6*((Q16-Q135)/(Q134-Q135))+1</f>
        <v>6.7915801848635251</v>
      </c>
      <c r="BW16" s="1">
        <f>6*((R16-R135)/(R134-R135))+1</f>
        <v>6.7417048054919908</v>
      </c>
      <c r="BX16" s="1">
        <f>6*((S16-S135)/(S134-S135))+1</f>
        <v>1.6027149321266969</v>
      </c>
      <c r="BY16" s="1">
        <f>6*((T16-T135)/(T134-T135))+1</f>
        <v>5.7139789154000109</v>
      </c>
      <c r="CB16" s="1">
        <f>6*((W16-W135)/(W134-W135))+1</f>
        <v>2.1422748632349875</v>
      </c>
      <c r="CC16" s="1">
        <f t="shared" si="2"/>
        <v>1.3216894344093855</v>
      </c>
      <c r="CE16" s="1">
        <f t="shared" si="3"/>
        <v>3.5906716437207655</v>
      </c>
      <c r="CF16" s="1">
        <f t="shared" ref="CF16:CM16" si="28">6*((AA16-AA135)/(AA134-AA135))+1</f>
        <v>2.8501940351105808</v>
      </c>
      <c r="CG16" s="1">
        <f t="shared" si="28"/>
        <v>1.9419627161500066</v>
      </c>
      <c r="CI16" s="1">
        <f t="shared" si="28"/>
        <v>2.7167602617129312</v>
      </c>
      <c r="CJ16" s="1">
        <f t="shared" si="28"/>
        <v>1.0949073656748616</v>
      </c>
      <c r="CK16" s="1">
        <f t="shared" si="28"/>
        <v>1</v>
      </c>
      <c r="CL16" s="1">
        <f t="shared" si="28"/>
        <v>1.1074791585524588</v>
      </c>
      <c r="CM16" s="1">
        <f t="shared" si="28"/>
        <v>1.3960931145215318</v>
      </c>
      <c r="CO16" s="1">
        <f>6*((AJ16-AJ135)/(AJ134-AJ135))+1</f>
        <v>1.8722506972322408</v>
      </c>
      <c r="CQ16" s="1">
        <f t="shared" si="5"/>
        <v>5.4399896091298174</v>
      </c>
      <c r="CU16" s="1">
        <f>6*((AP16-AP134)/(AP135-AP134))+1</f>
        <v>5.9358825110670832</v>
      </c>
      <c r="CV16" s="1">
        <f>6*((AQ16-AQ134)/(AQ135-AQ134))+1</f>
        <v>6.2007251555097476</v>
      </c>
      <c r="CX16" s="1">
        <f>6*((AS16-AS134)/(AS135-AS134))+1</f>
        <v>6.7155052995757725</v>
      </c>
      <c r="CY16" s="1">
        <f t="shared" si="6"/>
        <v>4.5389568576947843</v>
      </c>
      <c r="CZ16" s="1">
        <f>6*((AU16-AU135)/(AU134-AU135))+1</f>
        <v>1.3005891595361465</v>
      </c>
      <c r="DA16" s="1">
        <f t="shared" si="7"/>
        <v>6.5395736521757204</v>
      </c>
      <c r="DB16" s="1">
        <f t="shared" si="8"/>
        <v>1.3704240819765532</v>
      </c>
      <c r="DC16" s="1">
        <f>6*((AX16-AX135)/(AX134-AX135))+1</f>
        <v>6.4008901801287621</v>
      </c>
      <c r="DD16" s="1">
        <f>6*((AY16-AY135)/(AY134-AY135))+1</f>
        <v>6.5663307822050596</v>
      </c>
      <c r="DE16" s="1">
        <f>6*((AZ16-AZ135)/(AZ134-AZ135))+1</f>
        <v>6.6495697843761787</v>
      </c>
      <c r="DF16" s="1">
        <f>6*((BA16-BA135)/(BA134-BA135))+1</f>
        <v>5.9266432937619262</v>
      </c>
      <c r="DG16" s="1">
        <f t="shared" si="9"/>
        <v>6.0196969696969704</v>
      </c>
      <c r="DI16" s="1">
        <f>6*((BD16-BD135)/(BD134-BD135))+1</f>
        <v>1.5715525435665358</v>
      </c>
      <c r="DJ16" s="1">
        <f>6*((BE16-BE135)/(BE134-BE135))+1</f>
        <v>1.3203261235811765</v>
      </c>
      <c r="DL16" s="1">
        <f>6*((BG16-BG135)/(BG134-BG135))+1</f>
        <v>1.3839840060067887</v>
      </c>
      <c r="DM16" s="1">
        <f t="shared" si="10"/>
        <v>3.6456791692581407</v>
      </c>
      <c r="DN16" s="27">
        <v>10</v>
      </c>
      <c r="DO16" s="5" t="s">
        <v>104</v>
      </c>
      <c r="DP16" s="1">
        <v>3.7973152277542712</v>
      </c>
      <c r="DQ16" s="1" t="s">
        <v>98</v>
      </c>
      <c r="DR16" s="1">
        <v>3.7067599901536741</v>
      </c>
      <c r="DS16" s="5" t="s">
        <v>110</v>
      </c>
      <c r="DT16" s="1">
        <v>3.6901440839679513</v>
      </c>
    </row>
    <row r="17" spans="1:124">
      <c r="A17" s="6" t="s">
        <v>105</v>
      </c>
      <c r="B17" s="5" t="s">
        <v>106</v>
      </c>
      <c r="C17" s="22"/>
      <c r="D17" s="20">
        <v>21.4</v>
      </c>
      <c r="E17" s="20">
        <v>4.3347616592287037E-2</v>
      </c>
      <c r="F17" s="23">
        <v>15.14</v>
      </c>
      <c r="G17" s="23">
        <v>4180.8</v>
      </c>
      <c r="H17" s="23">
        <v>13065</v>
      </c>
      <c r="I17" s="21">
        <v>8.65</v>
      </c>
      <c r="J17" s="31">
        <v>0</v>
      </c>
      <c r="K17" s="31">
        <v>32062.973978296355</v>
      </c>
      <c r="L17" s="31">
        <v>34022.09000336568</v>
      </c>
      <c r="M17" s="6">
        <v>-614.20902451999802</v>
      </c>
      <c r="N17" s="1">
        <v>35.9</v>
      </c>
      <c r="O17" s="1">
        <v>43.4</v>
      </c>
      <c r="P17" s="1">
        <v>0</v>
      </c>
      <c r="Q17" s="1">
        <v>1.6364703163060292</v>
      </c>
      <c r="R17" s="1">
        <v>191.3</v>
      </c>
      <c r="S17" s="1">
        <v>40.799999999999997</v>
      </c>
      <c r="T17" s="1">
        <v>0.95149786019971472</v>
      </c>
      <c r="U17" s="1">
        <v>4.3526623784881754E-4</v>
      </c>
      <c r="V17" s="19">
        <v>1.7779990398805184E-5</v>
      </c>
      <c r="W17" s="24">
        <v>11.334305869074491</v>
      </c>
      <c r="X17" s="1">
        <v>6.8884165005160471E-4</v>
      </c>
      <c r="Y17" s="1">
        <v>931.44654088050322</v>
      </c>
      <c r="Z17" s="17">
        <v>2.2100528065714845E-2</v>
      </c>
      <c r="AA17" s="25">
        <v>0.24015433031666164</v>
      </c>
      <c r="AB17" s="25">
        <v>2.408566009618641</v>
      </c>
      <c r="AC17" s="1">
        <v>2.4180786942375053E-3</v>
      </c>
      <c r="AD17" s="1">
        <v>1582.2861986380528</v>
      </c>
      <c r="AE17" s="1">
        <v>992.23714192594457</v>
      </c>
      <c r="AF17" s="1">
        <v>54.47</v>
      </c>
      <c r="AG17" s="24">
        <v>609.15913481456141</v>
      </c>
      <c r="AH17" s="24">
        <v>0.1831339011076934</v>
      </c>
      <c r="AI17" s="24">
        <v>0.11155768875397798</v>
      </c>
      <c r="AJ17" s="24">
        <v>0.10509752324733744</v>
      </c>
      <c r="AK17" s="24">
        <v>1.7317710648436249</v>
      </c>
      <c r="AL17" s="24">
        <v>73.538040289458237</v>
      </c>
      <c r="AM17" s="24">
        <v>13.92173248226446</v>
      </c>
      <c r="AN17" s="24">
        <v>1.6179791262912717</v>
      </c>
      <c r="AO17" s="24">
        <v>3.8314176245210727</v>
      </c>
      <c r="AP17" s="24">
        <v>7030.375</v>
      </c>
      <c r="AQ17" s="1">
        <v>1939.4137931034484</v>
      </c>
      <c r="AR17" s="24">
        <v>0</v>
      </c>
      <c r="AS17" s="24">
        <v>23.90146750524109</v>
      </c>
      <c r="AT17" s="24">
        <v>288.5</v>
      </c>
      <c r="AU17" s="24">
        <v>1031.0950116458937</v>
      </c>
      <c r="AV17" s="26">
        <v>25.966213573244669</v>
      </c>
      <c r="AW17" s="24">
        <v>17641.966856781193</v>
      </c>
      <c r="AX17" s="24">
        <v>0.95352000906926648</v>
      </c>
      <c r="AY17" s="26">
        <v>0.7629520462532593</v>
      </c>
      <c r="AZ17" s="24">
        <v>0.93912254846389298</v>
      </c>
      <c r="BA17" s="24">
        <v>5.3324171418966532E-2</v>
      </c>
      <c r="BB17" s="24">
        <v>4.5300113250283127</v>
      </c>
      <c r="BC17" s="24">
        <v>-0.37240377108030104</v>
      </c>
      <c r="BD17" s="24">
        <v>-0.10567463487772599</v>
      </c>
      <c r="BE17" s="26">
        <v>-0.81197871692930268</v>
      </c>
      <c r="BF17" s="26">
        <v>-0.1087346533005609</v>
      </c>
      <c r="BG17" s="26">
        <v>47987.480868885454</v>
      </c>
      <c r="BI17" s="1">
        <f t="shared" si="11"/>
        <v>5.3352156057494868</v>
      </c>
      <c r="BJ17" s="1">
        <f t="shared" si="12"/>
        <v>2.231142419943501</v>
      </c>
      <c r="BK17" s="1">
        <f t="shared" si="13"/>
        <v>5.1608996539792376</v>
      </c>
      <c r="BL17" s="1">
        <f t="shared" si="0"/>
        <v>5.7173128664079975</v>
      </c>
      <c r="BM17" s="1">
        <f t="shared" si="14"/>
        <v>6.5886369844304831</v>
      </c>
      <c r="BN17" s="1">
        <f t="shared" si="15"/>
        <v>4.3762057877813518</v>
      </c>
      <c r="BO17" s="1">
        <f t="shared" si="16"/>
        <v>1.0199127146164999</v>
      </c>
      <c r="BP17" s="1">
        <f t="shared" si="17"/>
        <v>1.0529177714066844</v>
      </c>
      <c r="BQ17" s="1">
        <f t="shared" si="18"/>
        <v>1.0276594151475333</v>
      </c>
      <c r="BR17" s="1">
        <f t="shared" si="19"/>
        <v>1.0433228899142455</v>
      </c>
      <c r="BT17" s="1">
        <f t="shared" si="1"/>
        <v>1.2011527377521614</v>
      </c>
      <c r="BV17" s="1">
        <f>6*((Q17-Q135)/(Q134-Q135))+1</f>
        <v>1.1145079182480697</v>
      </c>
      <c r="BW17" s="1">
        <f>6*((R17-R135)/(R134-R135))+1</f>
        <v>1.4556636155606408</v>
      </c>
      <c r="BX17" s="1">
        <f>6*((S17-S135)/(S134-S135))+1</f>
        <v>1.5647058823529409</v>
      </c>
      <c r="BY17" s="1">
        <f>6*((T17-T135)/(T134-T135))+1</f>
        <v>5.7029551974678192</v>
      </c>
      <c r="CB17" s="1">
        <f>6*((W17-W135)/(W134-W135))+1</f>
        <v>2.4081141459501731</v>
      </c>
      <c r="CC17" s="1">
        <f t="shared" si="2"/>
        <v>1.1567118650003345</v>
      </c>
      <c r="CE17" s="1">
        <f t="shared" si="3"/>
        <v>3.7403837776419282</v>
      </c>
      <c r="CF17" s="1">
        <f t="shared" ref="CF17:CM17" si="29">6*((AA17-AA135)/(AA134-AA135))+1</f>
        <v>4.0163946680784059</v>
      </c>
      <c r="CG17" s="1">
        <f t="shared" si="29"/>
        <v>1.8905513059197927</v>
      </c>
      <c r="CI17" s="1">
        <f t="shared" si="29"/>
        <v>1.9290034895702097</v>
      </c>
      <c r="CJ17" s="1">
        <f t="shared" si="29"/>
        <v>1.0637072526672029</v>
      </c>
      <c r="CK17" s="1">
        <f t="shared" si="29"/>
        <v>1</v>
      </c>
      <c r="CL17" s="1">
        <f t="shared" si="29"/>
        <v>1.1982616358409874</v>
      </c>
      <c r="CM17" s="1">
        <f t="shared" si="29"/>
        <v>1.1368171020266002</v>
      </c>
      <c r="CO17" s="1">
        <f>6*((AJ17-AJ135)/(AJ134-AJ135))+1</f>
        <v>1.6376582459908904</v>
      </c>
      <c r="CQ17" s="1">
        <f t="shared" si="5"/>
        <v>4.062527114398117</v>
      </c>
      <c r="CU17" s="1">
        <f>6*((AP17-AP134)/(AP135-AP134))+1</f>
        <v>5.5946921219383929</v>
      </c>
      <c r="CV17" s="1">
        <f>6*((AQ17-AQ134)/(AQ135-AQ134))+1</f>
        <v>5.0849446470662283</v>
      </c>
      <c r="CX17" s="1">
        <f>6*((AS17-AS134)/(AS135-AS134))+1</f>
        <v>6.6761927407640593</v>
      </c>
      <c r="CY17" s="1">
        <f t="shared" si="6"/>
        <v>3.9613650998068257</v>
      </c>
      <c r="CZ17" s="1">
        <f>6*((AU17-AU135)/(AU134-AU135))+1</f>
        <v>1.2148945293984195</v>
      </c>
      <c r="DA17" s="1">
        <f t="shared" si="7"/>
        <v>6.7777324049634906</v>
      </c>
      <c r="DB17" s="1">
        <f t="shared" si="8"/>
        <v>1.1030223683227902</v>
      </c>
      <c r="DC17" s="1">
        <f>6*((AX17-AX135)/(AX134-AX135))+1</f>
        <v>5.5529285284241716</v>
      </c>
      <c r="DD17" s="1">
        <f>6*((AY17-AY135)/(AY134-AY135))+1</f>
        <v>5.2120223891607367</v>
      </c>
      <c r="DE17" s="1">
        <f>6*((AZ17-AZ135)/(AZ134-AZ135))+1</f>
        <v>6.7068725413976757</v>
      </c>
      <c r="DF17" s="1">
        <f>6*((BA17-BA135)/(BA134-BA135))+1</f>
        <v>6.4515778483874051</v>
      </c>
      <c r="DG17" s="1">
        <f t="shared" si="9"/>
        <v>6.472434881087203</v>
      </c>
      <c r="DI17" s="1">
        <f>6*((BD17-BD135)/(BD134-BD135))+1</f>
        <v>2.5985737026407953</v>
      </c>
      <c r="DJ17" s="1">
        <f>6*((BE17-BE135)/(BE134-BE135))+1</f>
        <v>1.6098169792924095</v>
      </c>
      <c r="DL17" s="1">
        <f>6*((BG17-BG135)/(BG134-BG135))+1</f>
        <v>1.1288804211231138</v>
      </c>
      <c r="DM17" s="1">
        <f t="shared" si="10"/>
        <v>3.2375784111337387</v>
      </c>
      <c r="DN17" s="27">
        <v>11</v>
      </c>
      <c r="DO17" s="5" t="s">
        <v>107</v>
      </c>
      <c r="DP17" s="1">
        <v>3.7709006076277793</v>
      </c>
      <c r="DQ17" s="1" t="s">
        <v>117</v>
      </c>
      <c r="DR17" s="1">
        <v>3.6809784198443447</v>
      </c>
      <c r="DS17" s="5" t="s">
        <v>98</v>
      </c>
      <c r="DT17" s="1">
        <v>3.685867375192081</v>
      </c>
    </row>
    <row r="18" spans="1:124">
      <c r="A18" s="6" t="s">
        <v>108</v>
      </c>
      <c r="B18" s="5" t="s">
        <v>109</v>
      </c>
      <c r="C18" s="22"/>
      <c r="D18" s="20">
        <v>19.71</v>
      </c>
      <c r="E18" s="20">
        <v>4.4276143314884941E-2</v>
      </c>
      <c r="F18" s="23">
        <v>17.43</v>
      </c>
      <c r="G18" s="23">
        <v>1299.3</v>
      </c>
      <c r="H18" s="23">
        <v>37681</v>
      </c>
      <c r="I18" s="21">
        <v>8.4</v>
      </c>
      <c r="J18" s="31">
        <v>0</v>
      </c>
      <c r="K18" s="31">
        <v>100599.04470810479</v>
      </c>
      <c r="L18" s="31">
        <v>101202.63321369544</v>
      </c>
      <c r="M18" s="6">
        <v>-1766.7844522968198</v>
      </c>
      <c r="N18" s="1">
        <v>21.3</v>
      </c>
      <c r="O18" s="1">
        <v>27.4</v>
      </c>
      <c r="P18" s="1">
        <v>0</v>
      </c>
      <c r="Q18" s="1">
        <v>7.5459753374113996</v>
      </c>
      <c r="R18" s="1">
        <v>62.2</v>
      </c>
      <c r="S18" s="1">
        <v>30.1</v>
      </c>
      <c r="T18" s="1">
        <v>0.98423371203338739</v>
      </c>
      <c r="U18" s="1">
        <v>0</v>
      </c>
      <c r="V18" s="19">
        <v>0</v>
      </c>
      <c r="W18" s="24">
        <v>4.9116521739130432</v>
      </c>
      <c r="X18" s="1">
        <v>2.6373560804096162E-2</v>
      </c>
      <c r="Y18" s="1">
        <v>1000.0000000000001</v>
      </c>
      <c r="Z18" s="17">
        <v>2.6507427905621904E-2</v>
      </c>
      <c r="AA18" s="25">
        <v>0.16545295659772793</v>
      </c>
      <c r="AB18" s="25">
        <v>3.624586693548387</v>
      </c>
      <c r="AC18" s="1">
        <v>1.7477424992717739E-3</v>
      </c>
      <c r="AD18" s="1">
        <v>3422.270900087387</v>
      </c>
      <c r="AE18" s="1">
        <v>667.27137493451164</v>
      </c>
      <c r="AF18" s="1">
        <v>54.47</v>
      </c>
      <c r="AG18" s="24">
        <v>1218</v>
      </c>
      <c r="AH18" s="24">
        <v>0.55345179143606182</v>
      </c>
      <c r="AI18" s="24">
        <v>0.6741224060749953</v>
      </c>
      <c r="AJ18" s="24">
        <v>1.4005243227497814</v>
      </c>
      <c r="AK18" s="24">
        <v>2.5439363044955821</v>
      </c>
      <c r="AL18" s="24">
        <v>72.346829789299932</v>
      </c>
      <c r="AM18" s="24">
        <v>25.827750267016214</v>
      </c>
      <c r="AN18" s="24">
        <v>3.3012913875133507</v>
      </c>
      <c r="AO18" s="24">
        <v>11.278195488721805</v>
      </c>
      <c r="AP18" s="24">
        <v>10299</v>
      </c>
      <c r="AQ18" s="1">
        <v>321.84375</v>
      </c>
      <c r="AR18" s="24">
        <v>1717</v>
      </c>
      <c r="AS18" s="24">
        <v>21.198581560283689</v>
      </c>
      <c r="AT18" s="24">
        <v>240</v>
      </c>
      <c r="AU18" s="24">
        <v>2926</v>
      </c>
      <c r="AV18" s="26">
        <v>0</v>
      </c>
      <c r="AW18" s="24">
        <v>64789.918917808689</v>
      </c>
      <c r="AX18" s="24">
        <v>0.96902173913043477</v>
      </c>
      <c r="AY18" s="26">
        <v>0.97173913043478266</v>
      </c>
      <c r="AZ18" s="24">
        <v>0.94293478260869568</v>
      </c>
      <c r="BA18" s="24">
        <v>4.7931890400433816E-2</v>
      </c>
      <c r="BB18" s="24">
        <v>11.952191235059761</v>
      </c>
      <c r="BC18" s="24">
        <v>-2.7990611144970536</v>
      </c>
      <c r="BD18" s="24">
        <v>2.2475972020402448</v>
      </c>
      <c r="BE18" s="26">
        <v>-0.82961670758249739</v>
      </c>
      <c r="BF18" s="26">
        <v>-0.1946986622382865</v>
      </c>
      <c r="BG18" s="26">
        <v>157189.95875960225</v>
      </c>
      <c r="BI18" s="1">
        <f t="shared" si="11"/>
        <v>5.5954825462012323</v>
      </c>
      <c r="BJ18" s="1">
        <f t="shared" si="12"/>
        <v>2.2604035481758986</v>
      </c>
      <c r="BK18" s="1">
        <f t="shared" si="13"/>
        <v>4.7647058823529411</v>
      </c>
      <c r="BL18" s="1">
        <f t="shared" si="0"/>
        <v>6.6966099294797363</v>
      </c>
      <c r="BM18" s="1">
        <f t="shared" si="14"/>
        <v>5.4522123178843618</v>
      </c>
      <c r="BN18" s="1">
        <f t="shared" si="15"/>
        <v>4.1350482315112549</v>
      </c>
      <c r="BO18" s="1">
        <f t="shared" si="16"/>
        <v>1.0199127146164999</v>
      </c>
      <c r="BP18" s="1">
        <f t="shared" si="17"/>
        <v>1.1827207558480466</v>
      </c>
      <c r="BQ18" s="1">
        <f t="shared" si="18"/>
        <v>1.098481595519992</v>
      </c>
      <c r="BR18" s="1">
        <f t="shared" si="19"/>
        <v>1.1550244030159431</v>
      </c>
      <c r="BT18" s="1">
        <f t="shared" si="1"/>
        <v>1.1089337175792506</v>
      </c>
      <c r="BV18" s="1">
        <f>6*((Q18-Q135)/(Q134-Q135))+1</f>
        <v>1.5368483139194349</v>
      </c>
      <c r="BW18" s="1">
        <f>6*((R18-R135)/(R134-R135))+1</f>
        <v>1.0863844393592677</v>
      </c>
      <c r="BX18" s="1">
        <f>6*((S18-S135)/(S134-S135))+1</f>
        <v>1.3710407239819005</v>
      </c>
      <c r="BY18" s="1">
        <f>6*((T18-T135)/(T134-T135))+1</f>
        <v>6.917960950672815</v>
      </c>
      <c r="CB18" s="1">
        <f>6*((W18-W135)/(W134-W135))+1</f>
        <v>1.6101976588566</v>
      </c>
      <c r="CC18" s="1">
        <f t="shared" si="2"/>
        <v>7</v>
      </c>
      <c r="CE18" s="1">
        <f t="shared" si="3"/>
        <v>4.2868230661089255</v>
      </c>
      <c r="CF18" s="1">
        <f t="shared" ref="CF18:CM18" si="30">6*((AA18-AA135)/(AA134-AA135))+1</f>
        <v>3.0781279081710959</v>
      </c>
      <c r="CG18" s="1">
        <f t="shared" si="30"/>
        <v>1.9040400902605419</v>
      </c>
      <c r="CI18" s="1">
        <f t="shared" si="30"/>
        <v>3.0093088160487889</v>
      </c>
      <c r="CJ18" s="1">
        <f t="shared" si="30"/>
        <v>1.0420071614176329</v>
      </c>
      <c r="CK18" s="1">
        <f t="shared" si="30"/>
        <v>1</v>
      </c>
      <c r="CL18" s="1">
        <f t="shared" si="30"/>
        <v>1.4070108632322484</v>
      </c>
      <c r="CM18" s="1">
        <f t="shared" si="30"/>
        <v>1.4221761015705034</v>
      </c>
      <c r="CO18" s="1">
        <f>6*((AJ18-AJ135)/(AJ134-AJ135))+1</f>
        <v>2.0458635116840429</v>
      </c>
      <c r="CQ18" s="1">
        <f t="shared" si="5"/>
        <v>3.4617019896825738</v>
      </c>
      <c r="CU18" s="1">
        <f>6*((AP18-AP134)/(AP135-AP134))+1</f>
        <v>4.8639610880361452</v>
      </c>
      <c r="CV18" s="1">
        <f>6*((AQ18-AQ134)/(AQ135-AQ134))+1</f>
        <v>6.6821985084165565</v>
      </c>
      <c r="CX18" s="1">
        <f>6*((AS18-AS134)/(AS135-AS134))+1</f>
        <v>6.747087658846409</v>
      </c>
      <c r="CY18" s="1">
        <f t="shared" si="6"/>
        <v>3.3992273019961368</v>
      </c>
      <c r="CZ18" s="1">
        <f>6*((AU18-AU135)/(AU134-AU135))+1</f>
        <v>2.3102187414103783</v>
      </c>
      <c r="DA18" s="1">
        <f t="shared" si="7"/>
        <v>6.9679158537936257</v>
      </c>
      <c r="DB18" s="1">
        <f t="shared" si="8"/>
        <v>1.4592742446632589</v>
      </c>
      <c r="DC18" s="1">
        <f>6*((AX18-AX135)/(AX134-AX135))+1</f>
        <v>6.2330670945115729</v>
      </c>
      <c r="DD18" s="1">
        <f>6*((AY18-AY135)/(AY134-AY135))+1</f>
        <v>6.9745392109191258</v>
      </c>
      <c r="DE18" s="1">
        <f>6*((AZ18-AZ135)/(AZ134-AZ135))+1</f>
        <v>6.7369413275823167</v>
      </c>
      <c r="DF18" s="1">
        <f>6*((BA18-BA135)/(BA134-BA135))+1</f>
        <v>6.064812974681951</v>
      </c>
      <c r="DG18" s="1">
        <f t="shared" si="9"/>
        <v>5.6080478087649404</v>
      </c>
      <c r="DI18" s="1">
        <f>6*((BD18-BD135)/(BD134-BD135))+1</f>
        <v>7</v>
      </c>
      <c r="DJ18" s="1">
        <f>6*((BE18-BE135)/(BE134-BE135))+1</f>
        <v>1.5474460455900787</v>
      </c>
      <c r="DL18" s="1">
        <f>6*((BG18-BG135)/(BG134-BG135))+1</f>
        <v>1.4221665258198199</v>
      </c>
      <c r="DM18" s="1">
        <f t="shared" si="10"/>
        <v>3.5872840862424726</v>
      </c>
      <c r="DN18" s="27">
        <v>12</v>
      </c>
      <c r="DO18" s="5" t="s">
        <v>110</v>
      </c>
      <c r="DP18" s="1">
        <v>3.7511505825624232</v>
      </c>
      <c r="DQ18" s="1" t="s">
        <v>107</v>
      </c>
      <c r="DR18" s="1">
        <v>3.6583123027712987</v>
      </c>
      <c r="DS18" s="5" t="s">
        <v>117</v>
      </c>
      <c r="DT18" s="1">
        <v>3.6492776207453534</v>
      </c>
    </row>
    <row r="19" spans="1:124">
      <c r="A19" s="6" t="s">
        <v>111</v>
      </c>
      <c r="B19" s="5" t="s">
        <v>107</v>
      </c>
      <c r="C19" s="22"/>
      <c r="D19" s="20">
        <v>32.950000000000003</v>
      </c>
      <c r="E19" s="20">
        <v>0.13884642311154291</v>
      </c>
      <c r="F19" s="23">
        <v>7.36</v>
      </c>
      <c r="G19" s="23">
        <v>1398.3</v>
      </c>
      <c r="H19" s="23">
        <v>19297.099999999999</v>
      </c>
      <c r="I19" s="21">
        <v>10.1</v>
      </c>
      <c r="J19" s="31">
        <v>0</v>
      </c>
      <c r="K19" s="31">
        <v>109043.32225352603</v>
      </c>
      <c r="L19" s="31">
        <v>116766.879654383</v>
      </c>
      <c r="M19" s="6">
        <v>-2124.8242736644797</v>
      </c>
      <c r="N19" s="1">
        <v>1234.3</v>
      </c>
      <c r="O19" s="1">
        <v>138.80000000000001</v>
      </c>
      <c r="P19" s="1">
        <v>0</v>
      </c>
      <c r="Q19" s="1">
        <v>3.8672808952987832</v>
      </c>
      <c r="R19" s="1">
        <v>494.9</v>
      </c>
      <c r="S19" s="1">
        <v>137.1</v>
      </c>
      <c r="T19" s="1">
        <v>0.9468969693047935</v>
      </c>
      <c r="U19" s="1">
        <v>3.3485629490784129E-3</v>
      </c>
      <c r="V19" s="19">
        <v>8.16431500376579E-6</v>
      </c>
      <c r="W19" s="24">
        <v>7.8650000000000002</v>
      </c>
      <c r="X19" s="1">
        <v>6.6534013203494065E-4</v>
      </c>
      <c r="Y19" s="1">
        <v>900</v>
      </c>
      <c r="Z19" s="17">
        <v>2.5413471527971965E-2</v>
      </c>
      <c r="AA19" s="25">
        <v>0.23634875504401587</v>
      </c>
      <c r="AB19" s="25">
        <v>1.5111178638492166</v>
      </c>
      <c r="AC19" s="1">
        <v>9.1848543792365136E-4</v>
      </c>
      <c r="AD19" s="1">
        <v>3181.6422642094799</v>
      </c>
      <c r="AE19" s="1">
        <v>22249.751544691284</v>
      </c>
      <c r="AF19" s="1">
        <v>57.46</v>
      </c>
      <c r="AG19" s="24">
        <v>5432.9124713756446</v>
      </c>
      <c r="AH19" s="24">
        <v>5.5925557775795665E-2</v>
      </c>
      <c r="AI19" s="24">
        <v>0.30383866030875945</v>
      </c>
      <c r="AJ19" s="24">
        <v>0.56096804282999646</v>
      </c>
      <c r="AK19" s="24">
        <v>1.4599836305484175</v>
      </c>
      <c r="AL19" s="24">
        <v>78.840136588990021</v>
      </c>
      <c r="AM19" s="24">
        <v>16.814406750255646</v>
      </c>
      <c r="AN19" s="24">
        <v>2.4411301861259709</v>
      </c>
      <c r="AO19" s="24">
        <v>7.2833211944646763</v>
      </c>
      <c r="AP19" s="24">
        <v>16331.233333333334</v>
      </c>
      <c r="AQ19" s="1">
        <v>1197.8899755501222</v>
      </c>
      <c r="AR19" s="24">
        <v>3202.2026143790849</v>
      </c>
      <c r="AS19" s="24">
        <v>19.085175452156438</v>
      </c>
      <c r="AT19" s="24">
        <v>356.54054054054052</v>
      </c>
      <c r="AU19" s="24">
        <v>989.91200535987286</v>
      </c>
      <c r="AV19" s="26">
        <v>430.73879090576952</v>
      </c>
      <c r="AW19" s="24">
        <v>45413.495091596029</v>
      </c>
      <c r="AX19" s="24">
        <v>0.94889804663539212</v>
      </c>
      <c r="AY19" s="26">
        <v>0.95043585689725185</v>
      </c>
      <c r="AZ19" s="24">
        <v>0.95326093529965705</v>
      </c>
      <c r="BA19" s="24">
        <v>4.0186544373392523E-2</v>
      </c>
      <c r="BB19" s="24">
        <v>11.506524317912218</v>
      </c>
      <c r="BC19" s="24">
        <v>3.9252872696031407E-2</v>
      </c>
      <c r="BD19" s="24">
        <v>-0.70108043693921995</v>
      </c>
      <c r="BE19" s="26">
        <v>-0.96743770155448228</v>
      </c>
      <c r="BF19" s="26">
        <v>-0.7612139478536325</v>
      </c>
      <c r="BG19" s="26">
        <v>108607.42514395542</v>
      </c>
      <c r="BI19" s="1">
        <f t="shared" si="11"/>
        <v>3.5564681724845988</v>
      </c>
      <c r="BJ19" s="1">
        <f t="shared" si="12"/>
        <v>5.2406441990441088</v>
      </c>
      <c r="BK19" s="1">
        <f t="shared" si="13"/>
        <v>6.5069204152249132</v>
      </c>
      <c r="BL19" s="1">
        <f t="shared" si="0"/>
        <v>6.6629641167974167</v>
      </c>
      <c r="BM19" s="1">
        <f t="shared" si="14"/>
        <v>6.3009252455459333</v>
      </c>
      <c r="BN19" s="1">
        <f t="shared" si="15"/>
        <v>5.77491961414791</v>
      </c>
      <c r="BO19" s="1">
        <f t="shared" si="16"/>
        <v>1.0199127146164999</v>
      </c>
      <c r="BP19" s="1">
        <f t="shared" si="17"/>
        <v>1.1987136835892356</v>
      </c>
      <c r="BQ19" s="1">
        <f t="shared" si="18"/>
        <v>1.1148895287713307</v>
      </c>
      <c r="BR19" s="1">
        <f t="shared" si="19"/>
        <v>1.1897237283994211</v>
      </c>
      <c r="BT19" s="1">
        <f t="shared" si="1"/>
        <v>1.7510086455331413</v>
      </c>
      <c r="BV19" s="1">
        <f>6*((Q19-Q135)/(Q134-Q135))+1</f>
        <v>1.273939447493718</v>
      </c>
      <c r="BW19" s="1">
        <f>6*((R19-R135)/(R134-R135))+1</f>
        <v>2.3240846681922198</v>
      </c>
      <c r="BX19" s="1">
        <f>6*((S19-S135)/(S134-S135))+1</f>
        <v>3.3076923076923079</v>
      </c>
      <c r="BY19" s="1">
        <f>6*((T19-T135)/(T134-T135))+1</f>
        <v>5.5321910781896495</v>
      </c>
      <c r="CB19" s="1">
        <f>6*((W19-W135)/(W134-W135))+1</f>
        <v>1.9771059547736054</v>
      </c>
      <c r="CC19" s="1">
        <f t="shared" si="2"/>
        <v>1.1513652563589225</v>
      </c>
      <c r="CE19" s="1">
        <f t="shared" si="3"/>
        <v>4.1511765194813588</v>
      </c>
      <c r="CF19" s="1">
        <f t="shared" ref="CF19:CM19" si="31">6*((AA19-AA135)/(AA134-AA135))+1</f>
        <v>3.9685957508311356</v>
      </c>
      <c r="CG19" s="1">
        <f t="shared" si="31"/>
        <v>1.88059630708197</v>
      </c>
      <c r="CI19" s="1">
        <f t="shared" si="31"/>
        <v>2.8680291647357015</v>
      </c>
      <c r="CJ19" s="1">
        <f t="shared" si="31"/>
        <v>2.4832106254369717</v>
      </c>
      <c r="CK19" s="1">
        <f t="shared" si="31"/>
        <v>7</v>
      </c>
      <c r="CL19" s="1">
        <f t="shared" si="31"/>
        <v>2.8521499336089908</v>
      </c>
      <c r="CM19" s="1">
        <f t="shared" si="31"/>
        <v>1.0387930893205446</v>
      </c>
      <c r="CO19" s="1">
        <f>6*((AJ19-AJ135)/(AJ134-AJ135))+1</f>
        <v>1.7813087761786162</v>
      </c>
      <c r="CQ19" s="1">
        <f t="shared" si="5"/>
        <v>6.7368090066385298</v>
      </c>
      <c r="CU19" s="1">
        <f>6*((AP19-AP134)/(AP135-AP134))+1</f>
        <v>3.5154001180850907</v>
      </c>
      <c r="CV19" s="1">
        <f>6*((AQ19-AQ134)/(AQ135-AQ134))+1</f>
        <v>5.8171551537580495</v>
      </c>
      <c r="CX19" s="1">
        <f>6*((AS19-AS134)/(AS135-AS134))+1</f>
        <v>6.8025209090691749</v>
      </c>
      <c r="CY19" s="1">
        <f t="shared" si="6"/>
        <v>4.7499869476688534</v>
      </c>
      <c r="CZ19" s="1">
        <f>6*((AU19-AU135)/(AU134-AU135))+1</f>
        <v>1.1910892493523204</v>
      </c>
      <c r="DA19" s="1">
        <f t="shared" si="7"/>
        <v>3.813070478733219</v>
      </c>
      <c r="DB19" s="1">
        <f t="shared" si="8"/>
        <v>1.3128651846064945</v>
      </c>
      <c r="DC19" s="1">
        <f>6*((AX19-AX135)/(AX134-AX135))+1</f>
        <v>5.3501398790359485</v>
      </c>
      <c r="DD19" s="1">
        <f>6*((AY19-AY135)/(AY134-AY135))+1</f>
        <v>6.7947034796256416</v>
      </c>
      <c r="DE19" s="1">
        <f>6*((AZ19-AZ135)/(AZ134-AZ135))+1</f>
        <v>6.8183882863945877</v>
      </c>
      <c r="DF19" s="1">
        <f>6*((BA19-BA135)/(BA134-BA135))+1</f>
        <v>5.5092729782207126</v>
      </c>
      <c r="DG19" s="1">
        <f t="shared" si="9"/>
        <v>5.6599501779359436</v>
      </c>
      <c r="DI19" s="1">
        <f>6*((BD19-BD135)/(BD134-BD135))+1</f>
        <v>1.484960428695403</v>
      </c>
      <c r="DJ19" s="1">
        <f>6*((BE19-BE135)/(BE134-BE135))+1</f>
        <v>1.0600875790371411</v>
      </c>
      <c r="DL19" s="1">
        <f>6*((BG19-BG135)/(BG134-BG135))+1</f>
        <v>1.2916879660321112</v>
      </c>
      <c r="DM19" s="1">
        <f t="shared" si="10"/>
        <v>3.6146527801528441</v>
      </c>
      <c r="DN19" s="27">
        <v>13</v>
      </c>
      <c r="DO19" s="5" t="s">
        <v>103</v>
      </c>
      <c r="DP19" s="1">
        <v>3.7385863867403071</v>
      </c>
      <c r="DQ19" s="1" t="s">
        <v>110</v>
      </c>
      <c r="DR19" s="1">
        <v>3.6553287525454747</v>
      </c>
      <c r="DS19" s="5" t="s">
        <v>58</v>
      </c>
      <c r="DT19" s="1">
        <v>3.6410185126705672</v>
      </c>
    </row>
    <row r="20" spans="1:124">
      <c r="A20" s="6" t="s">
        <v>112</v>
      </c>
      <c r="B20" s="5" t="s">
        <v>113</v>
      </c>
      <c r="C20" s="22"/>
      <c r="D20" s="20">
        <v>20.149999999999999</v>
      </c>
      <c r="E20" s="20">
        <v>7.3080944962547217E-2</v>
      </c>
      <c r="F20" s="23">
        <v>20.25</v>
      </c>
      <c r="G20" s="23">
        <v>1965.4</v>
      </c>
      <c r="H20" s="23">
        <v>14776.6</v>
      </c>
      <c r="I20" s="21">
        <v>8.48</v>
      </c>
      <c r="J20" s="31">
        <v>0</v>
      </c>
      <c r="K20" s="31">
        <v>606077.55363089405</v>
      </c>
      <c r="L20" s="31">
        <v>168700.72435631082</v>
      </c>
      <c r="M20" s="6">
        <v>-4510.0947422586796</v>
      </c>
      <c r="N20" s="1">
        <v>422.4</v>
      </c>
      <c r="O20" s="1">
        <v>280.39999999999998</v>
      </c>
      <c r="P20" s="1">
        <v>7</v>
      </c>
      <c r="Q20" s="1">
        <v>33.307176849698031</v>
      </c>
      <c r="R20" s="1">
        <v>1217.7</v>
      </c>
      <c r="S20" s="1">
        <v>159.69999999999999</v>
      </c>
      <c r="T20" s="1">
        <v>0.94841247057472589</v>
      </c>
      <c r="U20" s="1">
        <v>2.17937464055453E-3</v>
      </c>
      <c r="V20" s="19">
        <v>0</v>
      </c>
      <c r="W20" s="24">
        <v>6.0499716009939659</v>
      </c>
      <c r="X20" s="1">
        <v>2.2447387054017943E-3</v>
      </c>
      <c r="Y20" s="1">
        <v>1000</v>
      </c>
      <c r="Z20" s="17">
        <v>4.2414477474978125E-2</v>
      </c>
      <c r="AA20" s="25">
        <v>0.26066497364433727</v>
      </c>
      <c r="AB20" s="25">
        <v>11.598658090819626</v>
      </c>
      <c r="AC20" s="1">
        <v>1.2697667470496596E-3</v>
      </c>
      <c r="AD20" s="1">
        <v>3179.2090632535906</v>
      </c>
      <c r="AE20" s="1">
        <v>7160.3909482570507</v>
      </c>
      <c r="AF20" s="1">
        <v>54.47</v>
      </c>
      <c r="AG20" s="24">
        <v>363.91210343263128</v>
      </c>
      <c r="AH20" s="24">
        <v>0.71768496980302621</v>
      </c>
      <c r="AI20" s="24">
        <v>0.26117424696300368</v>
      </c>
      <c r="AJ20" s="24">
        <v>0.39705286070978896</v>
      </c>
      <c r="AK20" s="24">
        <v>1.9878785292046353</v>
      </c>
      <c r="AL20" s="24">
        <v>72.802449902900193</v>
      </c>
      <c r="AM20" s="24">
        <v>25.011203824238674</v>
      </c>
      <c r="AN20" s="24">
        <v>5.5592308841417868</v>
      </c>
      <c r="AO20" s="24">
        <v>21.331058020477819</v>
      </c>
      <c r="AP20" s="24">
        <v>3347.0714285714284</v>
      </c>
      <c r="AQ20" s="1">
        <v>420.26008968609864</v>
      </c>
      <c r="AR20" s="24">
        <v>946.64646464646466</v>
      </c>
      <c r="AS20" s="24">
        <v>19.114832535885167</v>
      </c>
      <c r="AT20" s="24">
        <v>277.85714285714283</v>
      </c>
      <c r="AU20" s="24">
        <v>1284.0888479267592</v>
      </c>
      <c r="AV20" s="26">
        <v>225.97498890287886</v>
      </c>
      <c r="AW20" s="24">
        <v>76403.582537581373</v>
      </c>
      <c r="AX20" s="24">
        <v>0.92688235294117649</v>
      </c>
      <c r="AY20" s="26">
        <v>0.89888235294117647</v>
      </c>
      <c r="AZ20" s="24">
        <v>0.7151764705882353</v>
      </c>
      <c r="BA20" s="24">
        <v>5.0213866984511767E-2</v>
      </c>
      <c r="BB20" s="24">
        <v>23.683135973866882</v>
      </c>
      <c r="BC20" s="24">
        <v>-1.0592399540674493</v>
      </c>
      <c r="BD20" s="24">
        <v>-0.16826889719636406</v>
      </c>
      <c r="BE20" s="26">
        <v>-0.68351683791179729</v>
      </c>
      <c r="BF20" s="26">
        <v>-0.33025905889997209</v>
      </c>
      <c r="BG20" s="26">
        <v>216738.5340151058</v>
      </c>
      <c r="BI20" s="1">
        <f t="shared" si="11"/>
        <v>5.5277207392197134</v>
      </c>
      <c r="BJ20" s="1">
        <f t="shared" si="12"/>
        <v>3.1681437070835425</v>
      </c>
      <c r="BK20" s="1">
        <f t="shared" si="13"/>
        <v>4.2768166089965396</v>
      </c>
      <c r="BL20" s="1">
        <f t="shared" si="0"/>
        <v>6.4702313857656684</v>
      </c>
      <c r="BM20" s="1">
        <f t="shared" si="14"/>
        <v>6.5096190912203618</v>
      </c>
      <c r="BN20" s="1">
        <f t="shared" si="15"/>
        <v>4.2122186495176859</v>
      </c>
      <c r="BO20" s="1">
        <f t="shared" si="16"/>
        <v>1.0199127146164999</v>
      </c>
      <c r="BP20" s="1">
        <f t="shared" si="17"/>
        <v>2.1400650904512664</v>
      </c>
      <c r="BQ20" s="1">
        <f t="shared" si="18"/>
        <v>1.1696385370578499</v>
      </c>
      <c r="BR20" s="1">
        <f t="shared" si="19"/>
        <v>1.4208915236496584</v>
      </c>
      <c r="BT20" s="1">
        <f t="shared" si="1"/>
        <v>2.5671469740634003</v>
      </c>
      <c r="BV20" s="1">
        <f>6*((Q20-Q135)/(Q134-Q135))+1</f>
        <v>3.3779493876661846</v>
      </c>
      <c r="BW20" s="1">
        <f>6*((R20-R135)/(R134-R135))+1</f>
        <v>4.3915903890160184</v>
      </c>
      <c r="BX20" s="1">
        <f>6*((S20-S135)/(S134-S135))+1</f>
        <v>3.7167420814479639</v>
      </c>
      <c r="BY20" s="1">
        <f>6*((T20-T135)/(T134-T135))+1</f>
        <v>5.5884395843019394</v>
      </c>
      <c r="CB20" s="1">
        <f>6*((W20-W135)/(W134-W135))+1</f>
        <v>1.7516164370683291</v>
      </c>
      <c r="CC20" s="1">
        <f t="shared" si="2"/>
        <v>1.5106793251186219</v>
      </c>
      <c r="CE20" s="1">
        <f t="shared" si="3"/>
        <v>6.2592384066108737</v>
      </c>
      <c r="CF20" s="1">
        <f t="shared" ref="CF20:CM20" si="32">6*((AA20-AA135)/(AA134-AA135))+1</f>
        <v>4.2740131548692997</v>
      </c>
      <c r="CG20" s="1">
        <f t="shared" si="32"/>
        <v>1.9924929684204196</v>
      </c>
      <c r="CI20" s="1">
        <f t="shared" si="32"/>
        <v>2.8666005659267171</v>
      </c>
      <c r="CJ20" s="1">
        <f t="shared" si="32"/>
        <v>1.4755952545264739</v>
      </c>
      <c r="CK20" s="1">
        <f t="shared" si="32"/>
        <v>1</v>
      </c>
      <c r="CL20" s="1">
        <f t="shared" si="32"/>
        <v>1.1141754135645221</v>
      </c>
      <c r="CM20" s="1">
        <f t="shared" si="32"/>
        <v>1.5487306556298708</v>
      </c>
      <c r="CO20" s="1">
        <f>6*((AJ20-AJ135)/(AJ134-AJ135))+1</f>
        <v>1.7296570421754132</v>
      </c>
      <c r="CQ20" s="1">
        <f t="shared" si="5"/>
        <v>3.6915085700815942</v>
      </c>
      <c r="CU20" s="1">
        <f>6*((AP20-AP134)/(AP135-AP134))+1</f>
        <v>6.4181283457101141</v>
      </c>
      <c r="CV20" s="1">
        <f>6*((AQ20-AQ134)/(AQ135-AQ134))+1</f>
        <v>6.5850182476582706</v>
      </c>
      <c r="CX20" s="1">
        <f>6*((AS20-AS134)/(AS135-AS134))+1</f>
        <v>6.801743023296587</v>
      </c>
      <c r="CY20" s="1">
        <f t="shared" si="6"/>
        <v>3.8380093827614754</v>
      </c>
      <c r="CZ20" s="1">
        <f>6*((AU20-AU135)/(AU134-AU135))+1</f>
        <v>1.3611341963322832</v>
      </c>
      <c r="DA20" s="1">
        <f t="shared" si="7"/>
        <v>5.3128149813590024</v>
      </c>
      <c r="DB20" s="1">
        <f t="shared" si="8"/>
        <v>1.5470275674454594</v>
      </c>
      <c r="DC20" s="1">
        <f>6*((AX20-AX135)/(AX134-AX135))+1</f>
        <v>4.3842010914607261</v>
      </c>
      <c r="DD20" s="1">
        <f>6*((AY20-AY135)/(AY134-AY135))+1</f>
        <v>6.3595045385638871</v>
      </c>
      <c r="DE20" s="1">
        <f>6*((AZ20-AZ135)/(AZ134-AZ135))+1</f>
        <v>4.9405102255591924</v>
      </c>
      <c r="DF20" s="1">
        <f>6*((BA20-BA135)/(BA134-BA135))+1</f>
        <v>6.2284892338209588</v>
      </c>
      <c r="DG20" s="1">
        <f t="shared" si="9"/>
        <v>4.2418619844834629</v>
      </c>
      <c r="DI20" s="1">
        <f>6*((BD20-BD135)/(BD134-BD135))+1</f>
        <v>2.4815009412577007</v>
      </c>
      <c r="DJ20" s="1">
        <f>6*((BE20-BE135)/(BE134-BE135))+1</f>
        <v>2.0640800241606438</v>
      </c>
      <c r="DL20" s="1">
        <f>6*((BG20-BG135)/(BG134-BG135))+1</f>
        <v>1.5820966850457212</v>
      </c>
      <c r="DM20" s="1">
        <f t="shared" si="10"/>
        <v>3.5456560649281395</v>
      </c>
      <c r="DN20" s="27">
        <v>14</v>
      </c>
      <c r="DO20" s="2" t="s">
        <v>114</v>
      </c>
      <c r="DP20" s="1">
        <v>3.719594322668851</v>
      </c>
      <c r="DQ20" s="1" t="s">
        <v>114</v>
      </c>
      <c r="DR20" s="1">
        <v>3.6307875860965004</v>
      </c>
      <c r="DS20" s="5" t="s">
        <v>103</v>
      </c>
      <c r="DT20" s="1">
        <v>3.6390020007208106</v>
      </c>
    </row>
    <row r="21" spans="1:124">
      <c r="A21" s="6" t="s">
        <v>115</v>
      </c>
      <c r="B21" s="5" t="s">
        <v>116</v>
      </c>
      <c r="C21" s="22"/>
      <c r="D21" s="20">
        <v>29.24</v>
      </c>
      <c r="E21" s="20">
        <v>3.0184723276578822E-2</v>
      </c>
      <c r="F21" s="23">
        <v>21.98</v>
      </c>
      <c r="G21" s="23">
        <v>3597.1</v>
      </c>
      <c r="H21" s="23">
        <v>19784.2</v>
      </c>
      <c r="I21" s="21">
        <v>7.77</v>
      </c>
      <c r="J21" s="31">
        <v>0</v>
      </c>
      <c r="K21" s="31">
        <v>31300.292858933419</v>
      </c>
      <c r="L21" s="31">
        <v>108635.09278070892</v>
      </c>
      <c r="M21" s="6">
        <v>-1181.3471502590673</v>
      </c>
      <c r="N21" s="1">
        <v>32.299999999999997</v>
      </c>
      <c r="O21" s="1">
        <v>120.9</v>
      </c>
      <c r="P21" s="1">
        <v>0</v>
      </c>
      <c r="Q21" s="1">
        <v>0.12272710841195821</v>
      </c>
      <c r="R21" s="1">
        <v>73.599999999999994</v>
      </c>
      <c r="S21" s="1">
        <v>180.2</v>
      </c>
      <c r="T21" s="1">
        <v>0.95772131798332671</v>
      </c>
      <c r="U21" s="1">
        <v>8.2901554404145078E-4</v>
      </c>
      <c r="V21" s="19">
        <v>7.2298738387015151E-5</v>
      </c>
      <c r="W21" s="24">
        <v>2.729000418235048</v>
      </c>
      <c r="X21" s="1">
        <v>4.2875705992929117E-4</v>
      </c>
      <c r="Y21" s="1">
        <v>752.857142857143</v>
      </c>
      <c r="Z21" s="17">
        <v>7.7359650074106208E-3</v>
      </c>
      <c r="AA21" s="25">
        <v>0.14821241369338106</v>
      </c>
      <c r="AB21" s="25">
        <v>7.1210083449235055</v>
      </c>
      <c r="AC21" s="1">
        <v>1.0483317066117197E-3</v>
      </c>
      <c r="AD21" s="1">
        <v>2758.124570726241</v>
      </c>
      <c r="AE21" s="1">
        <v>580.16136103737972</v>
      </c>
      <c r="AF21" s="1">
        <v>54.47</v>
      </c>
      <c r="AG21" s="24">
        <v>169.4386649728215</v>
      </c>
      <c r="AH21" s="24">
        <v>0.95434334670859988</v>
      </c>
      <c r="AI21" s="24">
        <v>0.16170266259199967</v>
      </c>
      <c r="AJ21" s="24">
        <v>0.10074829194230561</v>
      </c>
      <c r="AK21" s="24">
        <v>1.8797671980623938</v>
      </c>
      <c r="AL21" s="24">
        <v>75.006326139608859</v>
      </c>
      <c r="AM21" s="24">
        <v>21.472725300943498</v>
      </c>
      <c r="AN21" s="24">
        <v>4.1210280880598642</v>
      </c>
      <c r="AO21" s="24">
        <v>3.3670033670033668</v>
      </c>
      <c r="AP21" s="24">
        <v>5532.6</v>
      </c>
      <c r="AQ21" s="1">
        <v>1455.9473684210527</v>
      </c>
      <c r="AR21" s="24">
        <v>0</v>
      </c>
      <c r="AS21" s="24">
        <v>22.81283422459893</v>
      </c>
      <c r="AT21" s="24">
        <v>248.4</v>
      </c>
      <c r="AU21" s="24">
        <v>1687.8112739037701</v>
      </c>
      <c r="AV21" s="26">
        <v>26.620395474098977</v>
      </c>
      <c r="AW21" s="24">
        <v>20972.467231948081</v>
      </c>
      <c r="AX21" s="24">
        <v>0.96424361493123767</v>
      </c>
      <c r="AY21" s="26">
        <v>0.88035363457760318</v>
      </c>
      <c r="AZ21" s="24">
        <v>0.8165029469548134</v>
      </c>
      <c r="BA21" s="24">
        <v>5.2132211764387842E-2</v>
      </c>
      <c r="BB21" s="24">
        <v>3.3167495854063018</v>
      </c>
      <c r="BC21" s="24">
        <v>-0.1844147091484393</v>
      </c>
      <c r="BD21" s="24">
        <v>-0.27520732011324028</v>
      </c>
      <c r="BE21" s="26">
        <v>-0.72052701960104371</v>
      </c>
      <c r="BF21" s="26">
        <v>-0.53117538227992211</v>
      </c>
      <c r="BG21" s="26">
        <v>60120.348294028983</v>
      </c>
      <c r="BI21" s="1">
        <f t="shared" si="11"/>
        <v>4.1278234086242307</v>
      </c>
      <c r="BJ21" s="1">
        <f t="shared" si="12"/>
        <v>1.8163335621621439</v>
      </c>
      <c r="BK21" s="1">
        <f t="shared" si="13"/>
        <v>3.9775086505190305</v>
      </c>
      <c r="BL21" s="1">
        <f t="shared" si="0"/>
        <v>5.9156872185561751</v>
      </c>
      <c r="BM21" s="1">
        <f t="shared" si="14"/>
        <v>6.2784377392461845</v>
      </c>
      <c r="BN21" s="1">
        <f t="shared" si="15"/>
        <v>3.5273311897106105</v>
      </c>
      <c r="BO21" s="1">
        <f t="shared" si="16"/>
        <v>1.0199127146164999</v>
      </c>
      <c r="BP21" s="1">
        <f t="shared" si="17"/>
        <v>1.0514733015907729</v>
      </c>
      <c r="BQ21" s="1">
        <f t="shared" si="18"/>
        <v>1.1063169443711918</v>
      </c>
      <c r="BR21" s="1">
        <f t="shared" si="19"/>
        <v>1.0982869167848424</v>
      </c>
      <c r="BT21" s="1">
        <f t="shared" si="1"/>
        <v>1.6478386167146974</v>
      </c>
      <c r="BV21" s="1">
        <f>6*((Q21-Q135)/(Q134-Q135))+1</f>
        <v>1.0063237466324171</v>
      </c>
      <c r="BW21" s="1">
        <f>6*((R21-R135)/(R134-R135))+1</f>
        <v>1.1189931350114417</v>
      </c>
      <c r="BX21" s="1">
        <f>6*((S21-S135)/(S134-S135))+1</f>
        <v>4.0877828054298639</v>
      </c>
      <c r="BY21" s="1">
        <f>6*((T21-T135)/(T134-T135))+1</f>
        <v>5.9339416110896899</v>
      </c>
      <c r="CB21" s="1">
        <f>6*((W21-W135)/(W134-W135))+1</f>
        <v>1.3390365618864748</v>
      </c>
      <c r="CC21" s="1">
        <f t="shared" si="2"/>
        <v>1.0975424736418677</v>
      </c>
      <c r="CE21" s="1">
        <f t="shared" si="3"/>
        <v>1.959231062157337</v>
      </c>
      <c r="CF21" s="1">
        <f t="shared" ref="CF21:CM21" si="33">6*((AA21-AA135)/(AA134-AA135))+1</f>
        <v>2.8615826490334522</v>
      </c>
      <c r="CG21" s="1">
        <f t="shared" si="33"/>
        <v>1.9428243628004735</v>
      </c>
      <c r="CI21" s="1">
        <f t="shared" si="33"/>
        <v>2.6193703472099497</v>
      </c>
      <c r="CJ21" s="1">
        <f t="shared" si="33"/>
        <v>1.0361902556314646</v>
      </c>
      <c r="CK21" s="1">
        <f t="shared" si="33"/>
        <v>1</v>
      </c>
      <c r="CL21" s="1">
        <f t="shared" si="33"/>
        <v>1.0474975961774737</v>
      </c>
      <c r="CM21" s="1">
        <f t="shared" si="33"/>
        <v>1.7310945095813393</v>
      </c>
      <c r="CO21" s="1">
        <f>6*((AJ21-AJ135)/(AJ134-AJ135))+1</f>
        <v>1.63628774854471</v>
      </c>
      <c r="CQ21" s="1">
        <f t="shared" si="5"/>
        <v>4.80310405601975</v>
      </c>
      <c r="CU21" s="1">
        <f>6*((AP21-AP134)/(AP135-AP134))+1</f>
        <v>5.9295334311442325</v>
      </c>
      <c r="CV21" s="1">
        <f>6*((AQ21-AQ134)/(AQ135-AQ134))+1</f>
        <v>5.5623388822955278</v>
      </c>
      <c r="CX21" s="1">
        <f>6*((AS21-AS134)/(AS135-AS134))+1</f>
        <v>6.7047468746877765</v>
      </c>
      <c r="CY21" s="1">
        <f t="shared" si="6"/>
        <v>3.4965872504829365</v>
      </c>
      <c r="CZ21" s="1">
        <f>6*((AU21-AU135)/(AU134-AU135))+1</f>
        <v>1.5945004868970265</v>
      </c>
      <c r="DA21" s="1">
        <f t="shared" si="7"/>
        <v>6.7729410028703141</v>
      </c>
      <c r="DB21" s="1">
        <f t="shared" si="8"/>
        <v>1.1281877669443476</v>
      </c>
      <c r="DC21" s="1">
        <f>6*((AX21-AX135)/(AX134-AX135))+1</f>
        <v>6.0234268460614908</v>
      </c>
      <c r="DD21" s="1">
        <f>6*((AY21-AY135)/(AY134-AY135))+1</f>
        <v>6.2030907549745304</v>
      </c>
      <c r="DE21" s="1">
        <f>6*((AZ21-AZ135)/(AZ134-AZ135))+1</f>
        <v>5.7397172094385773</v>
      </c>
      <c r="DF21" s="1">
        <f>6*((BA21-BA135)/(BA134-BA135))+1</f>
        <v>6.3660837645886037</v>
      </c>
      <c r="DG21" s="1">
        <f t="shared" si="9"/>
        <v>6.6137313432835825</v>
      </c>
      <c r="DI21" s="1">
        <f>6*((BD21-BD135)/(BD134-BD135))+1</f>
        <v>2.2814893746208007</v>
      </c>
      <c r="DJ21" s="1">
        <f>6*((BE21-BE135)/(BE134-BE135))+1</f>
        <v>1.933205729359206</v>
      </c>
      <c r="DL21" s="1">
        <f>6*((BG21-BG135)/(BG134-BG135))+1</f>
        <v>1.1614657753628128</v>
      </c>
      <c r="DM21" s="1">
        <f t="shared" si="10"/>
        <v>3.1975904684941874</v>
      </c>
      <c r="DN21" s="27">
        <v>15</v>
      </c>
      <c r="DO21" s="5" t="s">
        <v>117</v>
      </c>
      <c r="DP21" s="1">
        <v>3.719096740352807</v>
      </c>
      <c r="DQ21" s="1" t="s">
        <v>103</v>
      </c>
      <c r="DR21" s="1">
        <v>3.6270290014317919</v>
      </c>
      <c r="DS21" s="5" t="s">
        <v>126</v>
      </c>
      <c r="DT21" s="1">
        <v>3.6298913614465391</v>
      </c>
    </row>
    <row r="22" spans="1:124">
      <c r="A22" s="6" t="s">
        <v>118</v>
      </c>
      <c r="B22" s="5" t="s">
        <v>119</v>
      </c>
      <c r="C22" s="22"/>
      <c r="D22" s="20">
        <v>29.87</v>
      </c>
      <c r="E22" s="20">
        <v>2.9539496850424507E-2</v>
      </c>
      <c r="F22" s="23">
        <v>20.66</v>
      </c>
      <c r="G22" s="23">
        <v>2064.1999999999998</v>
      </c>
      <c r="H22" s="23">
        <v>6487.6</v>
      </c>
      <c r="I22" s="21">
        <v>7.74</v>
      </c>
      <c r="J22" s="31">
        <v>0</v>
      </c>
      <c r="K22" s="31">
        <v>24531.648790677889</v>
      </c>
      <c r="L22" s="31">
        <v>44461.268428751384</v>
      </c>
      <c r="M22" s="6">
        <v>-542.12785181838717</v>
      </c>
      <c r="N22" s="1">
        <v>13.6</v>
      </c>
      <c r="O22" s="1">
        <v>29.8</v>
      </c>
      <c r="P22" s="1">
        <v>0</v>
      </c>
      <c r="Q22" s="1">
        <v>0.45623850698384133</v>
      </c>
      <c r="R22" s="1">
        <v>103.2</v>
      </c>
      <c r="S22" s="1">
        <v>27.2</v>
      </c>
      <c r="T22" s="1">
        <v>0.95245266781411364</v>
      </c>
      <c r="U22" s="1">
        <v>7.9060311723514799E-4</v>
      </c>
      <c r="V22" s="19">
        <v>0</v>
      </c>
      <c r="W22" s="24">
        <v>1.5699980390234338</v>
      </c>
      <c r="X22" s="1">
        <v>8.0075117619491612E-4</v>
      </c>
      <c r="Y22" s="1">
        <v>714.95327102803742</v>
      </c>
      <c r="Z22" s="17">
        <v>6.8469032434758798E-3</v>
      </c>
      <c r="AA22" s="25">
        <v>9.8125904769357175E-2</v>
      </c>
      <c r="AB22" s="25">
        <v>1.0599292101341282</v>
      </c>
      <c r="AC22" s="1">
        <v>1.1346296803474314E-3</v>
      </c>
      <c r="AD22" s="1">
        <v>3515.7015356625843</v>
      </c>
      <c r="AE22" s="1">
        <v>401.59430321454488</v>
      </c>
      <c r="AF22" s="1">
        <v>54.47</v>
      </c>
      <c r="AG22" s="24">
        <v>95.637379958600718</v>
      </c>
      <c r="AH22" s="24">
        <v>1.9210454243123753</v>
      </c>
      <c r="AI22" s="24">
        <v>0.18372375116269399</v>
      </c>
      <c r="AJ22" s="24">
        <v>8.1732462146406351E-2</v>
      </c>
      <c r="AK22" s="24">
        <v>1.7175945850776635</v>
      </c>
      <c r="AL22" s="24">
        <v>74.819046128565276</v>
      </c>
      <c r="AM22" s="24">
        <v>24.374975546774131</v>
      </c>
      <c r="AN22" s="24">
        <v>4.8906451739113423</v>
      </c>
      <c r="AO22" s="24">
        <v>8.0256821829855536</v>
      </c>
      <c r="AP22" s="24">
        <v>4259.833333333333</v>
      </c>
      <c r="AQ22" s="1">
        <v>1111.2608695652175</v>
      </c>
      <c r="AR22" s="24">
        <v>0</v>
      </c>
      <c r="AS22" s="24">
        <v>18.898058252427184</v>
      </c>
      <c r="AT22" s="24">
        <v>404</v>
      </c>
      <c r="AU22" s="24">
        <v>2310.1385660628348</v>
      </c>
      <c r="AV22" s="26">
        <v>200.34621894440315</v>
      </c>
      <c r="AW22" s="24">
        <v>15712.441927092019</v>
      </c>
      <c r="AX22" s="24">
        <v>0.97345305485067346</v>
      </c>
      <c r="AY22" s="26">
        <v>0.93577981651376152</v>
      </c>
      <c r="AZ22" s="24">
        <v>0.84423189537380439</v>
      </c>
      <c r="BA22" s="24">
        <v>5.0479219520857273E-2</v>
      </c>
      <c r="BB22" s="24">
        <v>4.032258064516129</v>
      </c>
      <c r="BC22" s="24">
        <v>-9.8220020141742678E-2</v>
      </c>
      <c r="BD22" s="24">
        <v>-0.27836865649245124</v>
      </c>
      <c r="BE22" s="26">
        <v>-0.8478817686390937</v>
      </c>
      <c r="BF22" s="26">
        <v>-0.59748367199190822</v>
      </c>
      <c r="BG22" s="26">
        <v>45357.386855042343</v>
      </c>
      <c r="BI22" s="1">
        <f t="shared" si="11"/>
        <v>4.0308008213552355</v>
      </c>
      <c r="BJ22" s="1">
        <f t="shared" si="12"/>
        <v>1.796000218236609</v>
      </c>
      <c r="BK22" s="1">
        <f t="shared" si="13"/>
        <v>4.2058823529411766</v>
      </c>
      <c r="BL22" s="1">
        <f t="shared" si="0"/>
        <v>6.4366535444221018</v>
      </c>
      <c r="BM22" s="1">
        <f t="shared" si="14"/>
        <v>6.892289876928877</v>
      </c>
      <c r="BN22" s="1">
        <f t="shared" si="15"/>
        <v>3.4983922829581999</v>
      </c>
      <c r="BO22" s="1">
        <f t="shared" si="16"/>
        <v>1.0199127146164999</v>
      </c>
      <c r="BP22" s="1">
        <f t="shared" si="17"/>
        <v>1.0386539177053942</v>
      </c>
      <c r="BQ22" s="1">
        <f t="shared" si="18"/>
        <v>1.0386644672363241</v>
      </c>
      <c r="BR22" s="1">
        <f t="shared" si="19"/>
        <v>1.0363371639800694</v>
      </c>
      <c r="BT22" s="1">
        <f t="shared" si="1"/>
        <v>1.1227665706051873</v>
      </c>
      <c r="BV22" s="1">
        <f>6*((Q22-Q135)/(Q134-Q135))+1</f>
        <v>1.0301591331039921</v>
      </c>
      <c r="BW22" s="1">
        <f>6*((R22-R135)/(R134-R135))+1</f>
        <v>1.2036613272311212</v>
      </c>
      <c r="BX22" s="1">
        <f>6*((S22-S135)/(S134-S135))+1</f>
        <v>1.318552036199095</v>
      </c>
      <c r="BY22" s="1">
        <f>6*((T22-T135)/(T134-T135))+1</f>
        <v>5.7383933082765122</v>
      </c>
      <c r="CB22" s="1">
        <f>6*((W22-W135)/(W134-W135))+1</f>
        <v>1.1950482432183955</v>
      </c>
      <c r="CC22" s="1">
        <f t="shared" si="2"/>
        <v>1.1821713454947385</v>
      </c>
      <c r="CE22" s="1">
        <f t="shared" si="3"/>
        <v>1.848990690164231</v>
      </c>
      <c r="CF22" s="1">
        <f t="shared" ref="CF22:CM22" si="34">6*((AA22-AA135)/(AA134-AA135))+1</f>
        <v>2.2324843593549941</v>
      </c>
      <c r="CG22" s="1">
        <f t="shared" si="34"/>
        <v>1.8755914691483846</v>
      </c>
      <c r="CI22" s="1">
        <f t="shared" si="34"/>
        <v>3.0641644967447537</v>
      </c>
      <c r="CJ22" s="1">
        <f t="shared" si="34"/>
        <v>1.0242661644116504</v>
      </c>
      <c r="CK22" s="1">
        <f t="shared" si="34"/>
        <v>1</v>
      </c>
      <c r="CL22" s="1">
        <f t="shared" si="34"/>
        <v>1.0221938393041428</v>
      </c>
      <c r="CM22" s="1">
        <f t="shared" si="34"/>
        <v>2.4760143336746827</v>
      </c>
      <c r="CO22" s="1">
        <f>6*((AJ22-AJ135)/(AJ134-AJ135))+1</f>
        <v>1.6302956215814637</v>
      </c>
      <c r="CQ22" s="1">
        <f t="shared" si="5"/>
        <v>4.7086433910264223</v>
      </c>
      <c r="CU22" s="1">
        <f>6*((AP22-AP134)/(AP135-AP134))+1</f>
        <v>6.2140720681092114</v>
      </c>
      <c r="CV22" s="1">
        <f>6*((AQ22-AQ134)/(AQ135-AQ134))+1</f>
        <v>5.9026962248415895</v>
      </c>
      <c r="CX22" s="1">
        <f>6*((AS22-AS134)/(AS135-AS134))+1</f>
        <v>6.8074288699734646</v>
      </c>
      <c r="CY22" s="1">
        <f t="shared" si="6"/>
        <v>5.3000643915003227</v>
      </c>
      <c r="CZ22" s="1">
        <f>6*((AU22-AU135)/(AU134-AU135))+1</f>
        <v>1.9542283651215371</v>
      </c>
      <c r="DA22" s="1">
        <f t="shared" si="7"/>
        <v>5.5005269034776498</v>
      </c>
      <c r="DB22" s="1">
        <f t="shared" si="8"/>
        <v>1.0884427981272975</v>
      </c>
      <c r="DC22" s="1">
        <f>6*((AX22-AX135)/(AX134-AX135))+1</f>
        <v>6.4274911173755456</v>
      </c>
      <c r="DD22" s="1">
        <f>6*((AY22-AY135)/(AY134-AY135))+1</f>
        <v>6.6709816612117514</v>
      </c>
      <c r="DE22" s="1">
        <f>6*((AZ22-AZ135)/(AZ134-AZ135))+1</f>
        <v>5.9584277580213021</v>
      </c>
      <c r="DF22" s="1">
        <f>6*((BA22-BA135)/(BA134-BA135))+1</f>
        <v>6.2475218175929035</v>
      </c>
      <c r="DG22" s="1">
        <f t="shared" si="9"/>
        <v>6.5304032258064515</v>
      </c>
      <c r="DI22" s="1">
        <f>6*((BD22-BD135)/(BD134-BD135))+1</f>
        <v>2.2755765901919176</v>
      </c>
      <c r="DJ22" s="1">
        <f>6*((BE22-BE135)/(BE134-BE135))+1</f>
        <v>1.4828576843288908</v>
      </c>
      <c r="DL22" s="1">
        <f>6*((BG22-BG135)/(BG134-BG135))+1</f>
        <v>1.1218167533089265</v>
      </c>
      <c r="DM22" s="1">
        <f t="shared" si="10"/>
        <v>3.1940361885454527</v>
      </c>
      <c r="DN22" s="27">
        <v>16</v>
      </c>
      <c r="DO22" s="5" t="s">
        <v>120</v>
      </c>
      <c r="DP22" s="1">
        <v>3.710905430990858</v>
      </c>
      <c r="DQ22" s="1" t="s">
        <v>120</v>
      </c>
      <c r="DR22" s="1">
        <v>3.6263431121309191</v>
      </c>
      <c r="DS22" s="2" t="s">
        <v>114</v>
      </c>
      <c r="DT22" s="1">
        <v>3.6288671635031964</v>
      </c>
    </row>
    <row r="23" spans="1:124">
      <c r="A23" s="6" t="s">
        <v>121</v>
      </c>
      <c r="B23" s="5" t="s">
        <v>122</v>
      </c>
      <c r="C23" s="22"/>
      <c r="D23" s="20">
        <v>24.95</v>
      </c>
      <c r="E23" s="20">
        <v>4.8962093862815886E-2</v>
      </c>
      <c r="F23" s="23">
        <v>18.72</v>
      </c>
      <c r="G23" s="23">
        <v>2273.6999999999998</v>
      </c>
      <c r="H23" s="23">
        <v>4547.3</v>
      </c>
      <c r="I23" s="21">
        <v>8.64</v>
      </c>
      <c r="J23" s="31">
        <v>0</v>
      </c>
      <c r="K23" s="31">
        <v>13102.989567965511</v>
      </c>
      <c r="L23" s="31">
        <v>31512.068814797145</v>
      </c>
      <c r="M23" s="6">
        <v>-409.57781978575929</v>
      </c>
      <c r="N23" s="1">
        <v>3.7</v>
      </c>
      <c r="O23" s="1">
        <v>39.4</v>
      </c>
      <c r="P23" s="1">
        <v>140</v>
      </c>
      <c r="Q23" s="1">
        <v>0.10819043321299639</v>
      </c>
      <c r="R23" s="1">
        <v>64.400000000000006</v>
      </c>
      <c r="S23" s="1">
        <v>21.4</v>
      </c>
      <c r="T23" s="1">
        <v>0.96123561477892183</v>
      </c>
      <c r="U23" s="1">
        <v>6.3011972274732201E-4</v>
      </c>
      <c r="V23" s="19">
        <v>0</v>
      </c>
      <c r="W23" s="24">
        <v>4.3923526936026933</v>
      </c>
      <c r="X23" s="1">
        <v>1.2675842153676032E-2</v>
      </c>
      <c r="Y23" s="1">
        <v>898.43240726369697</v>
      </c>
      <c r="Z23" s="17">
        <v>6.3176895306859202E-3</v>
      </c>
      <c r="AA23" s="25">
        <v>8.7319494584837551E-2</v>
      </c>
      <c r="AB23" s="25">
        <v>1.6894698795180723</v>
      </c>
      <c r="AC23" s="1">
        <v>5.6407942238267147E-4</v>
      </c>
      <c r="AD23" s="1">
        <v>4491.3787387184111</v>
      </c>
      <c r="AE23" s="1">
        <v>106.34818280786901</v>
      </c>
      <c r="AF23" s="1">
        <v>54.47</v>
      </c>
      <c r="AG23" s="24">
        <v>174.3887390949057</v>
      </c>
      <c r="AH23" s="24">
        <v>1.2748194945848377</v>
      </c>
      <c r="AI23" s="24">
        <v>0.22231416423425479</v>
      </c>
      <c r="AJ23" s="24">
        <v>4.0726534296028884E-2</v>
      </c>
      <c r="AK23" s="24">
        <v>1.9065884476534296</v>
      </c>
      <c r="AL23" s="24">
        <v>74.774368231046935</v>
      </c>
      <c r="AM23" s="24">
        <v>19.404332129963901</v>
      </c>
      <c r="AN23" s="24">
        <v>2.3691335740072201</v>
      </c>
      <c r="AO23" s="24">
        <v>5.8139534883720927</v>
      </c>
      <c r="AP23" s="24">
        <v>2954.6666666666665</v>
      </c>
      <c r="AQ23" s="1">
        <v>1477.3333333333333</v>
      </c>
      <c r="AR23" s="24">
        <v>0</v>
      </c>
      <c r="AS23" s="24">
        <v>18.338709677419356</v>
      </c>
      <c r="AT23" s="24">
        <v>316</v>
      </c>
      <c r="AU23" s="24">
        <v>2265.3784544223822</v>
      </c>
      <c r="AV23" s="26">
        <v>11.242301444043321</v>
      </c>
      <c r="AW23" s="24">
        <v>11997.764305941901</v>
      </c>
      <c r="AX23" s="24">
        <v>0.97712418300653592</v>
      </c>
      <c r="AY23" s="26">
        <v>0.92483660130718959</v>
      </c>
      <c r="AZ23" s="24">
        <v>0.91437908496732023</v>
      </c>
      <c r="BA23" s="24">
        <v>4.1162534609828792E-2</v>
      </c>
      <c r="BB23" s="24">
        <v>17.045454545454543</v>
      </c>
      <c r="BC23" s="24">
        <v>-0.60632599391014919</v>
      </c>
      <c r="BD23" s="24">
        <v>-0.18979527021116444</v>
      </c>
      <c r="BE23" s="26">
        <v>-0.72114598857656342</v>
      </c>
      <c r="BF23" s="26">
        <v>-0.45624702874030854</v>
      </c>
      <c r="BG23" s="26">
        <v>33506.04373278797</v>
      </c>
      <c r="BI23" s="1">
        <f t="shared" si="11"/>
        <v>4.7885010266940453</v>
      </c>
      <c r="BJ23" s="1">
        <f t="shared" si="12"/>
        <v>2.4080742576305987</v>
      </c>
      <c r="BK23" s="1">
        <f t="shared" si="13"/>
        <v>4.5415224913494807</v>
      </c>
      <c r="BL23" s="1">
        <f t="shared" si="0"/>
        <v>6.3654535670792143</v>
      </c>
      <c r="BM23" s="1">
        <f t="shared" si="14"/>
        <v>6.9818659567346719</v>
      </c>
      <c r="BN23" s="1">
        <f t="shared" si="15"/>
        <v>4.3665594855305478</v>
      </c>
      <c r="BO23" s="1">
        <f t="shared" si="16"/>
        <v>1.0199127146164999</v>
      </c>
      <c r="BP23" s="1">
        <f t="shared" si="17"/>
        <v>1.0170087597692221</v>
      </c>
      <c r="BQ23" s="1">
        <f t="shared" si="18"/>
        <v>1.0250133339332308</v>
      </c>
      <c r="BR23" s="1">
        <f t="shared" si="19"/>
        <v>1.0234911160920956</v>
      </c>
      <c r="BT23" s="1">
        <f t="shared" si="1"/>
        <v>1.1780979827089337</v>
      </c>
      <c r="BV23" s="1">
        <f>6*((Q23-Q135)/(Q134-Q135))+1</f>
        <v>1.00528483979786</v>
      </c>
      <c r="BW23" s="1">
        <f>6*((R23-R135)/(R134-R135))+1</f>
        <v>1.0926773455377574</v>
      </c>
      <c r="BX23" s="1">
        <f>6*((S23-S135)/(S134-S135))+1</f>
        <v>1.2135746606334841</v>
      </c>
      <c r="BY23" s="1">
        <f>6*((T23-T135)/(T134-T135))+1</f>
        <v>6.0643763053451751</v>
      </c>
      <c r="CB23" s="1">
        <f>6*((W23-W135)/(W134-W135))+1</f>
        <v>1.5456826411169837</v>
      </c>
      <c r="CC23" s="1">
        <f t="shared" si="2"/>
        <v>3.8837612595051572</v>
      </c>
      <c r="CE23" s="1">
        <f t="shared" si="3"/>
        <v>1.7833701462060496</v>
      </c>
      <c r="CF23" s="1">
        <f t="shared" ref="CF23:CM23" si="35">6*((AA23-AA135)/(AA134-AA135))+1</f>
        <v>2.0967533149941771</v>
      </c>
      <c r="CG23" s="1">
        <f t="shared" si="35"/>
        <v>1.8825746878018772</v>
      </c>
      <c r="CI23" s="1">
        <f t="shared" si="35"/>
        <v>3.6370112593046193</v>
      </c>
      <c r="CJ23" s="1">
        <f t="shared" si="35"/>
        <v>1.0045506484875524</v>
      </c>
      <c r="CK23" s="1">
        <f t="shared" si="35"/>
        <v>1</v>
      </c>
      <c r="CL23" s="1">
        <f t="shared" si="35"/>
        <v>1.0491947952447536</v>
      </c>
      <c r="CM23" s="1">
        <f t="shared" si="35"/>
        <v>1.9780465346497367</v>
      </c>
      <c r="CO23" s="1">
        <f>6*((AJ23-AJ135)/(AJ134-AJ135))+1</f>
        <v>1.617374138345524</v>
      </c>
      <c r="CQ23" s="1">
        <f t="shared" si="5"/>
        <v>4.6861086640869614</v>
      </c>
      <c r="CU23" s="1">
        <f>6*((AP23-AP134)/(AP135-AP134))+1</f>
        <v>6.5058540216058907</v>
      </c>
      <c r="CV23" s="1">
        <f>6*((AQ23-AQ134)/(AQ135-AQ134))+1</f>
        <v>5.5412215185186202</v>
      </c>
      <c r="CX23" s="1">
        <f>6*((AS23-AS134)/(AS135-AS134))+1</f>
        <v>6.8221002146813836</v>
      </c>
      <c r="CY23" s="1">
        <f t="shared" si="6"/>
        <v>4.2801030264005151</v>
      </c>
      <c r="CZ23" s="1">
        <f>6*((AU23-AU135)/(AU134-AU135))+1</f>
        <v>1.9283553876828474</v>
      </c>
      <c r="DA23" s="1">
        <f t="shared" si="7"/>
        <v>6.8855742503332262</v>
      </c>
      <c r="DB23" s="1">
        <f t="shared" si="8"/>
        <v>1.060374540341217</v>
      </c>
      <c r="DC23" s="1">
        <f>6*((AX23-AX135)/(AX134-AX135))+1</f>
        <v>6.5885619030232734</v>
      </c>
      <c r="DD23" s="1">
        <f>6*((AY23-AY135)/(AY134-AY135))+1</f>
        <v>6.5786023794122315</v>
      </c>
      <c r="DE23" s="1">
        <f>6*((AZ23-AZ135)/(AZ134-AZ135))+1</f>
        <v>6.5117098401873506</v>
      </c>
      <c r="DF23" s="1">
        <f>6*((BA23-BA135)/(BA134-BA135))+1</f>
        <v>5.5792765146157324</v>
      </c>
      <c r="DG23" s="1">
        <f t="shared" si="9"/>
        <v>5.0148863636363634</v>
      </c>
      <c r="DI23" s="1">
        <f>6*((BD23-BD135)/(BD134-BD135))+1</f>
        <v>2.4412392329468608</v>
      </c>
      <c r="DJ23" s="1">
        <f>6*((BE23-BE135)/(BE134-BE135))+1</f>
        <v>1.9310169498267171</v>
      </c>
      <c r="DL23" s="1">
        <f>6*((BG23-BG135)/(BG134-BG135))+1</f>
        <v>1.0899874914928303</v>
      </c>
      <c r="DM23" s="1">
        <f t="shared" si="10"/>
        <v>3.3098739420928869</v>
      </c>
      <c r="DN23" s="27">
        <v>17</v>
      </c>
      <c r="DO23" s="5" t="s">
        <v>123</v>
      </c>
      <c r="DP23" s="1">
        <v>3.6970282624726942</v>
      </c>
      <c r="DQ23" s="1" t="s">
        <v>126</v>
      </c>
      <c r="DR23" s="1">
        <v>3.6238457409768028</v>
      </c>
      <c r="DS23" s="5" t="s">
        <v>107</v>
      </c>
      <c r="DT23" s="1">
        <v>3.6171688377345643</v>
      </c>
    </row>
    <row r="24" spans="1:124">
      <c r="A24" s="1" t="s">
        <v>124</v>
      </c>
      <c r="B24" s="2" t="s">
        <v>125</v>
      </c>
      <c r="C24" s="22"/>
      <c r="D24" s="20">
        <v>21.61</v>
      </c>
      <c r="E24" s="20">
        <v>6.1722620287882973E-2</v>
      </c>
      <c r="F24" s="23">
        <v>14.42</v>
      </c>
      <c r="G24" s="23">
        <v>3910.1</v>
      </c>
      <c r="H24" s="23">
        <v>8937.4</v>
      </c>
      <c r="I24" s="21">
        <v>8.81</v>
      </c>
      <c r="J24" s="31">
        <v>0</v>
      </c>
      <c r="K24" s="31">
        <v>49959.699824216113</v>
      </c>
      <c r="L24" s="31">
        <v>19952.740200960619</v>
      </c>
      <c r="M24" s="6">
        <v>-905.79710144927537</v>
      </c>
      <c r="N24" s="1">
        <v>44.1</v>
      </c>
      <c r="O24" s="1">
        <v>36.9</v>
      </c>
      <c r="P24" s="1">
        <v>143.5</v>
      </c>
      <c r="Q24" s="1">
        <v>0.47419896668296729</v>
      </c>
      <c r="R24" s="1">
        <v>83.3</v>
      </c>
      <c r="S24" s="1">
        <v>38.6</v>
      </c>
      <c r="T24" s="1">
        <v>0.95731468531468533</v>
      </c>
      <c r="U24" s="1">
        <v>7.0126227208976155E-4</v>
      </c>
      <c r="V24" s="19">
        <v>0</v>
      </c>
      <c r="W24" s="24">
        <v>4.7162041813738798</v>
      </c>
      <c r="X24" s="1">
        <v>3.351541155590112E-3</v>
      </c>
      <c r="Y24" s="1">
        <v>1000.0000000000001</v>
      </c>
      <c r="Z24" s="17">
        <v>1.5244615482746157E-2</v>
      </c>
      <c r="AA24" s="25">
        <v>0.15820806667658877</v>
      </c>
      <c r="AB24" s="25">
        <v>0.76315492957746478</v>
      </c>
      <c r="AC24" s="1">
        <v>6.5911168753853672E-4</v>
      </c>
      <c r="AD24" s="1">
        <v>2641.0366857312952</v>
      </c>
      <c r="AE24" s="1">
        <v>1155.6593685799164</v>
      </c>
      <c r="AF24" s="1">
        <v>54.47</v>
      </c>
      <c r="AG24" s="24">
        <v>451.15350649934101</v>
      </c>
      <c r="AH24" s="24">
        <v>0.49114451555290972</v>
      </c>
      <c r="AI24" s="24">
        <v>0.22158157038961532</v>
      </c>
      <c r="AJ24" s="24">
        <v>0.21482788680288309</v>
      </c>
      <c r="AK24" s="24">
        <v>1.9922182297535773</v>
      </c>
      <c r="AL24" s="24">
        <v>73.937448174685855</v>
      </c>
      <c r="AM24" s="24">
        <v>20.219845640295112</v>
      </c>
      <c r="AN24" s="24">
        <v>2.870325090893628</v>
      </c>
      <c r="AO24" s="24">
        <v>4.2060988433228177</v>
      </c>
      <c r="AP24" s="24">
        <v>6719</v>
      </c>
      <c r="AQ24" s="1">
        <v>2939.5625</v>
      </c>
      <c r="AR24" s="24">
        <v>0</v>
      </c>
      <c r="AS24" s="24">
        <v>20.706194690265487</v>
      </c>
      <c r="AT24" s="24">
        <v>179.6</v>
      </c>
      <c r="AU24" s="24">
        <v>932.96939786958103</v>
      </c>
      <c r="AV24" s="26">
        <v>36.272346012374292</v>
      </c>
      <c r="AW24" s="24">
        <v>24571.245053046085</v>
      </c>
      <c r="AX24" s="24">
        <v>0.97025723472668812</v>
      </c>
      <c r="AY24" s="26">
        <v>0.94332797427652737</v>
      </c>
      <c r="AZ24" s="24">
        <v>0.93542336548767413</v>
      </c>
      <c r="BA24" s="24">
        <v>4.3555532380921615E-2</v>
      </c>
      <c r="BB24" s="24">
        <v>5.3191489361702127</v>
      </c>
      <c r="BC24" s="24">
        <v>-0.22715416970051036</v>
      </c>
      <c r="BD24" s="24">
        <v>-0.56649701498500304</v>
      </c>
      <c r="BE24" s="26">
        <v>-0.92075722609018074</v>
      </c>
      <c r="BF24" s="26">
        <v>-4.1708263491010318E-2</v>
      </c>
      <c r="BG24" s="26">
        <v>67535.026214347614</v>
      </c>
      <c r="BI24" s="1">
        <f t="shared" si="11"/>
        <v>5.3028747433264893</v>
      </c>
      <c r="BJ24" s="1">
        <f t="shared" si="12"/>
        <v>2.8102031258144784</v>
      </c>
      <c r="BK24" s="1">
        <f t="shared" si="13"/>
        <v>5.2854671280276806</v>
      </c>
      <c r="BL24" s="1">
        <f t="shared" si="0"/>
        <v>5.8093120734090453</v>
      </c>
      <c r="BM24" s="1">
        <f t="shared" si="14"/>
        <v>6.7791921702297921</v>
      </c>
      <c r="BN24" s="1">
        <f t="shared" si="15"/>
        <v>4.5305466237942129</v>
      </c>
      <c r="BO24" s="1">
        <f t="shared" si="16"/>
        <v>1.0199127146164999</v>
      </c>
      <c r="BP24" s="1">
        <f t="shared" si="17"/>
        <v>1.0868130385527608</v>
      </c>
      <c r="BQ24" s="1">
        <f t="shared" si="18"/>
        <v>1.0128274119839158</v>
      </c>
      <c r="BR24" s="1">
        <f t="shared" si="19"/>
        <v>1.0715820637699989</v>
      </c>
      <c r="BT24" s="1">
        <f t="shared" si="1"/>
        <v>1.1636887608069164</v>
      </c>
      <c r="BV24" s="1">
        <f>6*((Q24-Q135)/(Q134-Q135))+1</f>
        <v>1.0314427309059533</v>
      </c>
      <c r="BW24" s="1">
        <f>6*((R24-R135)/(R134-R135))+1</f>
        <v>1.1467391304347827</v>
      </c>
      <c r="BX24" s="1">
        <f>6*((S24-S135)/(S134-S135))+1</f>
        <v>1.5248868778280542</v>
      </c>
      <c r="BY24" s="1">
        <f>6*((T24-T135)/(T134-T135))+1</f>
        <v>5.9188492580832479</v>
      </c>
      <c r="CB24" s="1">
        <f>6*((W24-W135)/(W134-W135))+1</f>
        <v>1.585916235161932</v>
      </c>
      <c r="CC24" s="1">
        <f t="shared" si="2"/>
        <v>1.7624775085515734</v>
      </c>
      <c r="CE24" s="1">
        <f t="shared" si="3"/>
        <v>2.8902759626868351</v>
      </c>
      <c r="CF24" s="1">
        <f t="shared" ref="CF24:CM24" si="36">6*((AA24-AA135)/(AA134-AA135))+1</f>
        <v>2.9871303929477655</v>
      </c>
      <c r="CG24" s="1">
        <f t="shared" si="36"/>
        <v>1.8722994821606527</v>
      </c>
      <c r="CI24" s="1">
        <f t="shared" si="36"/>
        <v>2.5506248485509024</v>
      </c>
      <c r="CJ24" s="1">
        <f t="shared" si="36"/>
        <v>1.0746200243829158</v>
      </c>
      <c r="CK24" s="1">
        <f t="shared" si="36"/>
        <v>1</v>
      </c>
      <c r="CL24" s="1">
        <f t="shared" si="36"/>
        <v>1.1440872945305911</v>
      </c>
      <c r="CM24" s="1">
        <f t="shared" si="36"/>
        <v>1.3741634552072495</v>
      </c>
      <c r="CO24" s="1">
        <f>6*((AJ24-AJ135)/(AJ134-AJ135))+1</f>
        <v>1.6722356626592825</v>
      </c>
      <c r="CQ24" s="1">
        <f t="shared" si="5"/>
        <v>4.2639812590873749</v>
      </c>
      <c r="CU24" s="1">
        <f>6*((AP24-AP134)/(AP135-AP134))+1</f>
        <v>5.6643028529587189</v>
      </c>
      <c r="CV24" s="1">
        <f>6*((AQ24-AQ134)/(AQ135-AQ134))+1</f>
        <v>4.0973575000205713</v>
      </c>
      <c r="CX24" s="1">
        <f>6*((AS24-AS134)/(AS135-AS134))+1</f>
        <v>6.7600026421367296</v>
      </c>
      <c r="CY24" s="1">
        <f t="shared" si="6"/>
        <v>2.6991629104958146</v>
      </c>
      <c r="CZ24" s="1">
        <f>6*((AU24-AU135)/(AU134-AU135))+1</f>
        <v>1.1581743448781998</v>
      </c>
      <c r="DA24" s="1">
        <f t="shared" si="7"/>
        <v>6.7022475520855407</v>
      </c>
      <c r="DB24" s="1">
        <f t="shared" si="8"/>
        <v>1.1553802810463205</v>
      </c>
      <c r="DC24" s="1">
        <f>6*((AX24-AX135)/(AX134-AX135))+1</f>
        <v>6.2872744765216639</v>
      </c>
      <c r="DD24" s="1">
        <f>6*((AY24-AY135)/(AY134-AY135))+1</f>
        <v>6.7347009045850363</v>
      </c>
      <c r="DE24" s="1">
        <f>6*((AZ24-AZ135)/(AZ134-AZ135))+1</f>
        <v>6.677695440058967</v>
      </c>
      <c r="DF24" s="1">
        <f>6*((BA24-BA135)/(BA134-BA135))+1</f>
        <v>5.750915840817985</v>
      </c>
      <c r="DG24" s="1">
        <f t="shared" si="9"/>
        <v>6.3805319148936164</v>
      </c>
      <c r="DI24" s="1">
        <f>6*((BD24-BD135)/(BD134-BD135))+1</f>
        <v>1.7366776350482738</v>
      </c>
      <c r="DJ24" s="1">
        <f>6*((BE24-BE135)/(BE134-BE135))+1</f>
        <v>1.225157676738428</v>
      </c>
      <c r="DL24" s="1">
        <f>6*((BG24-BG135)/(BG134-BG135))+1</f>
        <v>1.1813794444189962</v>
      </c>
      <c r="DM24" s="1">
        <f t="shared" si="10"/>
        <v>3.1876931284337089</v>
      </c>
      <c r="DN24" s="27">
        <v>18</v>
      </c>
      <c r="DO24" s="5" t="s">
        <v>126</v>
      </c>
      <c r="DP24" s="1">
        <v>3.69136933524657</v>
      </c>
      <c r="DQ24" s="1" t="s">
        <v>133</v>
      </c>
      <c r="DR24" s="1">
        <v>3.6066859651176371</v>
      </c>
      <c r="DS24" s="5" t="s">
        <v>133</v>
      </c>
      <c r="DT24" s="1">
        <v>3.616486314177461</v>
      </c>
    </row>
    <row r="25" spans="1:124">
      <c r="A25" s="6" t="s">
        <v>127</v>
      </c>
      <c r="B25" s="5" t="s">
        <v>128</v>
      </c>
      <c r="C25" s="22"/>
      <c r="D25" s="20">
        <v>24.56</v>
      </c>
      <c r="E25" s="20">
        <v>7.2050673000791765E-2</v>
      </c>
      <c r="F25" s="23">
        <v>13.3</v>
      </c>
      <c r="G25" s="23">
        <v>2556.6</v>
      </c>
      <c r="H25" s="23">
        <v>4154.5</v>
      </c>
      <c r="I25" s="21">
        <v>9.2200000000000006</v>
      </c>
      <c r="J25" s="31">
        <v>0</v>
      </c>
      <c r="K25" s="31">
        <v>327913.98557467898</v>
      </c>
      <c r="L25" s="31">
        <v>97876.722301946997</v>
      </c>
      <c r="M25" s="6">
        <v>-2509.7101882282641</v>
      </c>
      <c r="N25" s="1">
        <v>95.2</v>
      </c>
      <c r="O25" s="1">
        <v>121.4</v>
      </c>
      <c r="P25" s="1">
        <v>0</v>
      </c>
      <c r="Q25" s="1">
        <v>14.845810973285241</v>
      </c>
      <c r="R25" s="1">
        <v>1859.7</v>
      </c>
      <c r="S25" s="1">
        <v>59</v>
      </c>
      <c r="T25" s="1">
        <v>0.96685202570953999</v>
      </c>
      <c r="U25" s="1">
        <v>2.9877502240812666E-4</v>
      </c>
      <c r="V25" s="19">
        <v>2.9324653235975483E-5</v>
      </c>
      <c r="W25" s="24">
        <v>5.690861474844934</v>
      </c>
      <c r="X25" s="1">
        <v>5.1122786312328512E-3</v>
      </c>
      <c r="Y25" s="1">
        <v>1000.0000000000001</v>
      </c>
      <c r="Z25" s="17">
        <v>2.1260373596082228E-2</v>
      </c>
      <c r="AA25" s="25">
        <v>0.20442215770798511</v>
      </c>
      <c r="AB25" s="25">
        <v>2.1051245136186769</v>
      </c>
      <c r="AC25" s="1">
        <v>1.3489340488548724E-3</v>
      </c>
      <c r="AD25" s="1">
        <v>3267.2188390369784</v>
      </c>
      <c r="AE25" s="1">
        <v>2163.6639331544075</v>
      </c>
      <c r="AF25" s="1">
        <v>54.47</v>
      </c>
      <c r="AG25" s="24">
        <v>1586.2949268741065</v>
      </c>
      <c r="AH25" s="24">
        <v>0.42227500659804701</v>
      </c>
      <c r="AI25" s="24">
        <v>0.6698527007122117</v>
      </c>
      <c r="AJ25" s="24">
        <v>0.56672824843846226</v>
      </c>
      <c r="AK25" s="24">
        <v>1.9207647869563944</v>
      </c>
      <c r="AL25" s="24">
        <v>74.760270959795903</v>
      </c>
      <c r="AM25" s="24">
        <v>20.967127063722469</v>
      </c>
      <c r="AN25" s="24">
        <v>4.3400486789243713</v>
      </c>
      <c r="AO25" s="24">
        <v>9.7902097902097918</v>
      </c>
      <c r="AP25" s="24">
        <v>4262.625</v>
      </c>
      <c r="AQ25" s="1">
        <v>2841.75</v>
      </c>
      <c r="AR25" s="24">
        <v>0</v>
      </c>
      <c r="AS25" s="24">
        <v>19.859504132231404</v>
      </c>
      <c r="AT25" s="24">
        <v>352</v>
      </c>
      <c r="AU25" s="24">
        <v>1084.8400624615113</v>
      </c>
      <c r="AV25" s="26">
        <v>394.58659658074544</v>
      </c>
      <c r="AW25" s="24">
        <v>63448.694558939838</v>
      </c>
      <c r="AX25" s="24">
        <v>0.97214274958590574</v>
      </c>
      <c r="AY25" s="26">
        <v>0.94955578979069422</v>
      </c>
      <c r="AZ25" s="24">
        <v>0.94082216533654572</v>
      </c>
      <c r="BA25" s="24">
        <v>4.6785114846146239E-2</v>
      </c>
      <c r="BB25" s="24">
        <v>12.78409090909091</v>
      </c>
      <c r="BC25" s="24">
        <v>-0.12996589847992349</v>
      </c>
      <c r="BD25" s="24">
        <v>-0.62480864114763268</v>
      </c>
      <c r="BE25" s="26">
        <v>-0.86165100035932007</v>
      </c>
      <c r="BF25" s="26">
        <v>-0.21694380807865704</v>
      </c>
      <c r="BG25" s="26">
        <v>161612.1850279659</v>
      </c>
      <c r="BI25" s="1">
        <f t="shared" si="11"/>
        <v>4.8485626283367562</v>
      </c>
      <c r="BJ25" s="1">
        <f t="shared" si="12"/>
        <v>3.1356762301079502</v>
      </c>
      <c r="BK25" s="1">
        <f t="shared" si="13"/>
        <v>5.4792387543252588</v>
      </c>
      <c r="BL25" s="1">
        <f t="shared" si="0"/>
        <v>6.2693081084142843</v>
      </c>
      <c r="BM25" s="1">
        <f t="shared" si="14"/>
        <v>7</v>
      </c>
      <c r="BN25" s="1">
        <f t="shared" si="15"/>
        <v>4.9260450160771709</v>
      </c>
      <c r="BO25" s="1">
        <f t="shared" si="16"/>
        <v>1.0199127146164999</v>
      </c>
      <c r="BP25" s="1">
        <f t="shared" si="17"/>
        <v>1.6132408807749035</v>
      </c>
      <c r="BQ25" s="1">
        <f t="shared" si="18"/>
        <v>1.0949753978734931</v>
      </c>
      <c r="BR25" s="1">
        <f t="shared" si="19"/>
        <v>1.2270248351141742</v>
      </c>
      <c r="BT25" s="1">
        <f t="shared" si="1"/>
        <v>1.650720461095101</v>
      </c>
      <c r="BV25" s="1">
        <f>6*((Q25-Q135)/(Q134-Q135))+1</f>
        <v>2.0585528322809763</v>
      </c>
      <c r="BW25" s="1">
        <f>6*((R25-R135)/(R134-R135))+1</f>
        <v>6.2279748283752863</v>
      </c>
      <c r="BX25" s="1">
        <f>6*((S25-S135)/(S134-S135))+1</f>
        <v>1.8941176470588235</v>
      </c>
      <c r="BY25" s="1">
        <f>6*((T25-T135)/(T134-T135))+1</f>
        <v>6.2728319040488945</v>
      </c>
      <c r="CB25" s="1">
        <f>6*((W25-W135)/(W134-W135))+1</f>
        <v>1.7070024964860377</v>
      </c>
      <c r="CC25" s="1">
        <f t="shared" si="2"/>
        <v>2.1630462801455721</v>
      </c>
      <c r="CE25" s="1">
        <f t="shared" si="3"/>
        <v>3.6362077293389796</v>
      </c>
      <c r="CF25" s="1">
        <f t="shared" ref="CF25:CM25" si="37">6*((AA25-AA135)/(AA134-AA135))+1</f>
        <v>3.5675902064076546</v>
      </c>
      <c r="CG25" s="1">
        <f t="shared" si="37"/>
        <v>1.8871853624340698</v>
      </c>
      <c r="CI25" s="1">
        <f t="shared" si="37"/>
        <v>2.9182735116235414</v>
      </c>
      <c r="CJ25" s="1">
        <f t="shared" si="37"/>
        <v>1.1419310868180741</v>
      </c>
      <c r="CK25" s="1">
        <f t="shared" si="37"/>
        <v>1</v>
      </c>
      <c r="CL25" s="1">
        <f t="shared" si="37"/>
        <v>1.533285700933352</v>
      </c>
      <c r="CM25" s="1">
        <f t="shared" si="37"/>
        <v>1.3210940932139275</v>
      </c>
      <c r="CO25" s="1">
        <f>6*((AJ25-AJ135)/(AJ134-AJ135))+1</f>
        <v>1.7831238893612014</v>
      </c>
      <c r="CQ25" s="1">
        <f t="shared" si="5"/>
        <v>4.6789982543345081</v>
      </c>
      <c r="CU25" s="1">
        <f>6*((AP25-AP134)/(AP135-AP134))+1</f>
        <v>6.2134479654759502</v>
      </c>
      <c r="CV25" s="1">
        <f>6*((AQ25-AQ134)/(AQ135-AQ134))+1</f>
        <v>4.193941505133318</v>
      </c>
      <c r="CX25" s="1">
        <f>6*((AS25-AS134)/(AS135-AS134))+1</f>
        <v>6.7822107778018372</v>
      </c>
      <c r="CY25" s="1">
        <f t="shared" si="6"/>
        <v>4.6973599484867998</v>
      </c>
      <c r="CZ25" s="1">
        <f>6*((AU25-AU135)/(AU134-AU135))+1</f>
        <v>1.2459611294633077</v>
      </c>
      <c r="DA25" s="1">
        <f t="shared" si="7"/>
        <v>4.0778587575523852</v>
      </c>
      <c r="DB25" s="1">
        <f t="shared" si="8"/>
        <v>1.4491398979195851</v>
      </c>
      <c r="DC25" s="1">
        <f>6*((AX25-AX135)/(AX134-AX135))+1</f>
        <v>6.3700014603889157</v>
      </c>
      <c r="DD25" s="1">
        <f>6*((AY25-AY135)/(AY134-AY135))+1</f>
        <v>6.7872742217974347</v>
      </c>
      <c r="DE25" s="1">
        <f>6*((AZ25-AZ135)/(AZ134-AZ135))+1</f>
        <v>6.72027817557397</v>
      </c>
      <c r="DF25" s="1">
        <f>6*((BA25-BA135)/(BA134-BA135))+1</f>
        <v>5.9825597499523484</v>
      </c>
      <c r="DG25" s="1">
        <f t="shared" si="9"/>
        <v>5.5111647727272732</v>
      </c>
      <c r="DI25" s="1">
        <f>6*((BD25-BD135)/(BD134-BD135))+1</f>
        <v>1.62761487365896</v>
      </c>
      <c r="DJ25" s="1">
        <f>6*((BE25-BE135)/(BE134-BE135))+1</f>
        <v>1.43416733996709</v>
      </c>
      <c r="DL25" s="1">
        <f>6*((BG25-BG135)/(BG134-BG135))+1</f>
        <v>1.4340433398023174</v>
      </c>
      <c r="DM25" s="1">
        <f t="shared" si="10"/>
        <v>3.4900701134594763</v>
      </c>
      <c r="DN25" s="27">
        <v>19</v>
      </c>
      <c r="DO25" s="5" t="s">
        <v>109</v>
      </c>
      <c r="DP25" s="1">
        <v>3.6801215793378388</v>
      </c>
      <c r="DQ25" s="1" t="s">
        <v>109</v>
      </c>
      <c r="DR25" s="1">
        <v>3.5919669545075195</v>
      </c>
      <c r="DS25" s="5" t="s">
        <v>109</v>
      </c>
      <c r="DT25" s="1">
        <v>3.5978411104880275</v>
      </c>
    </row>
    <row r="26" spans="1:124">
      <c r="A26" s="1" t="s">
        <v>129</v>
      </c>
      <c r="B26" s="2" t="s">
        <v>114</v>
      </c>
      <c r="C26" s="22"/>
      <c r="D26" s="17">
        <v>31.65</v>
      </c>
      <c r="E26" s="20">
        <v>0.13588598308303124</v>
      </c>
      <c r="F26" s="23">
        <v>4.51</v>
      </c>
      <c r="G26" s="23">
        <v>892.1</v>
      </c>
      <c r="H26" s="23">
        <v>37955.599999999999</v>
      </c>
      <c r="I26" s="21">
        <v>10.87</v>
      </c>
      <c r="J26" s="31">
        <v>0</v>
      </c>
      <c r="K26" s="31">
        <v>44790.875885908121</v>
      </c>
      <c r="L26" s="31">
        <v>7784.9066136558104</v>
      </c>
      <c r="M26" s="6">
        <v>-2151.8236018461921</v>
      </c>
      <c r="N26" s="1">
        <v>688.6</v>
      </c>
      <c r="O26" s="1">
        <v>86.7</v>
      </c>
      <c r="P26" s="1">
        <v>0</v>
      </c>
      <c r="Q26" s="1">
        <v>1.4741534323033547</v>
      </c>
      <c r="R26" s="1">
        <v>414.1</v>
      </c>
      <c r="S26" s="1">
        <v>167.4</v>
      </c>
      <c r="T26" s="1">
        <v>0.94120835139912618</v>
      </c>
      <c r="U26" s="1">
        <v>2.701960471647133E-3</v>
      </c>
      <c r="V26" s="19">
        <v>3.5962943782726281E-6</v>
      </c>
      <c r="W26" s="24">
        <v>44.113818181818189</v>
      </c>
      <c r="X26" s="1">
        <v>6.1179242866356927E-4</v>
      </c>
      <c r="Y26" s="1">
        <v>900.00000000000011</v>
      </c>
      <c r="Z26" s="17">
        <v>2.1829506876114853E-2</v>
      </c>
      <c r="AA26" s="25">
        <v>0.28271548995914608</v>
      </c>
      <c r="AB26" s="25">
        <v>0.83147040806710015</v>
      </c>
      <c r="AC26" s="1">
        <v>6.1137004430634675E-4</v>
      </c>
      <c r="AD26" s="1">
        <v>3430.0830024742504</v>
      </c>
      <c r="AE26" s="1">
        <v>13629.888027440456</v>
      </c>
      <c r="AF26" s="1">
        <v>57.46</v>
      </c>
      <c r="AG26" s="24">
        <v>7949.4135507721621</v>
      </c>
      <c r="AH26" s="24">
        <v>2.7331837274871974E-2</v>
      </c>
      <c r="AI26" s="24">
        <v>0.21727207760036693</v>
      </c>
      <c r="AJ26" s="24">
        <v>0.62265881235974452</v>
      </c>
      <c r="AK26" s="24">
        <v>1.3514874273548536</v>
      </c>
      <c r="AL26" s="24">
        <v>79.361945451406868</v>
      </c>
      <c r="AM26" s="24">
        <v>16.417083836814548</v>
      </c>
      <c r="AN26" s="24">
        <v>4.1033718856090688</v>
      </c>
      <c r="AO26" s="24">
        <v>4.381161007667032</v>
      </c>
      <c r="AP26" s="24">
        <v>18537.599999999999</v>
      </c>
      <c r="AQ26" s="1">
        <v>891.23076923076928</v>
      </c>
      <c r="AR26" s="24">
        <v>2138.9538461538464</v>
      </c>
      <c r="AS26" s="24">
        <v>19.088385384772401</v>
      </c>
      <c r="AT26" s="24">
        <v>376.32432432432432</v>
      </c>
      <c r="AU26" s="24">
        <v>670.97227422463891</v>
      </c>
      <c r="AV26" s="26">
        <v>814.81421543241845</v>
      </c>
      <c r="AW26" s="24">
        <v>49017.089689569511</v>
      </c>
      <c r="AX26" s="24">
        <v>0.9273588096043287</v>
      </c>
      <c r="AY26" s="26">
        <v>0.92753466351031455</v>
      </c>
      <c r="AZ26" s="24">
        <v>0.92900913087588777</v>
      </c>
      <c r="BA26" s="24">
        <v>3.8313452904462121E-2</v>
      </c>
      <c r="BB26" s="24">
        <v>6.6638005159071367</v>
      </c>
      <c r="BC26" s="24">
        <v>-0.74407643669683543</v>
      </c>
      <c r="BD26" s="24">
        <v>-0.6588342228721723</v>
      </c>
      <c r="BE26" s="26">
        <v>-0.97026399489217008</v>
      </c>
      <c r="BF26" s="26">
        <v>-0.68396367627981236</v>
      </c>
      <c r="BG26" s="26">
        <v>120745.63502662499</v>
      </c>
      <c r="BI26" s="1">
        <f t="shared" si="11"/>
        <v>3.7566735112936347</v>
      </c>
      <c r="BJ26" s="1">
        <f t="shared" si="12"/>
        <v>5.1473503678701018</v>
      </c>
      <c r="BK26" s="1">
        <f t="shared" si="13"/>
        <v>7</v>
      </c>
      <c r="BL26" s="1">
        <f t="shared" si="0"/>
        <v>6.8349995751791326</v>
      </c>
      <c r="BM26" s="1">
        <f t="shared" si="14"/>
        <v>5.4395351073938851</v>
      </c>
      <c r="BN26" s="1">
        <f t="shared" si="15"/>
        <v>6.517684887459807</v>
      </c>
      <c r="BO26" s="1">
        <f t="shared" si="16"/>
        <v>1.0199127146164999</v>
      </c>
      <c r="BP26" s="1">
        <f t="shared" si="17"/>
        <v>1.0770236128372226</v>
      </c>
      <c r="BQ26" s="1">
        <f t="shared" si="18"/>
        <v>1</v>
      </c>
      <c r="BR26" s="1">
        <f t="shared" si="19"/>
        <v>1.1923403604548553</v>
      </c>
      <c r="BT26" s="1">
        <f t="shared" si="1"/>
        <v>1.4507204610951008</v>
      </c>
      <c r="BV26" s="1">
        <f>6*((Q26-Q135)/(Q134-Q135))+1</f>
        <v>1.1029074581809404</v>
      </c>
      <c r="BW26" s="1">
        <f>6*((R26-R135)/(R134-R135))+1</f>
        <v>2.0929633867276891</v>
      </c>
      <c r="BX26" s="1">
        <f>6*((S26-S135)/(S134-S135))+1</f>
        <v>3.8561085972850679</v>
      </c>
      <c r="BY26" s="1">
        <f>6*((T26-T135)/(T134-T135))+1</f>
        <v>5.3210554853757417</v>
      </c>
      <c r="CB26" s="1">
        <f>6*((W26-W135)/(W134-W135))+1</f>
        <v>6.480467187953554</v>
      </c>
      <c r="CC26" s="1">
        <f t="shared" si="2"/>
        <v>1.1391831235549845</v>
      </c>
      <c r="CE26" s="1">
        <f t="shared" si="3"/>
        <v>3.706778152058293</v>
      </c>
      <c r="CF26" s="1">
        <f t="shared" ref="CF26:CM26" si="38">6*((AA26-AA135)/(AA134-AA135))+1</f>
        <v>4.5509728072422657</v>
      </c>
      <c r="CG26" s="1">
        <f t="shared" si="38"/>
        <v>1.8730572758138855</v>
      </c>
      <c r="CI26" s="1">
        <f t="shared" si="38"/>
        <v>3.0138955149560553</v>
      </c>
      <c r="CJ26" s="1">
        <f t="shared" si="38"/>
        <v>1.9076059190861254</v>
      </c>
      <c r="CK26" s="1">
        <f t="shared" si="38"/>
        <v>7</v>
      </c>
      <c r="CL26" s="1">
        <f t="shared" si="38"/>
        <v>3.7149659600813565</v>
      </c>
      <c r="CM26" s="1">
        <f t="shared" si="38"/>
        <v>1.0167593834465281</v>
      </c>
      <c r="CO26" s="1">
        <f>6*((AJ26-AJ135)/(AJ134-AJ135))+1</f>
        <v>1.8007483129987423</v>
      </c>
      <c r="CQ26" s="1">
        <f t="shared" si="5"/>
        <v>7</v>
      </c>
      <c r="CU26" s="1">
        <f>6*((AP26-AP134)/(AP135-AP134))+1</f>
        <v>3.0221466566140474</v>
      </c>
      <c r="CV26" s="1">
        <f>6*((AQ26-AQ134)/(AQ135-AQ134))+1</f>
        <v>6.1199628148547305</v>
      </c>
      <c r="CX26" s="1">
        <f>6*((AS26-AS134)/(AS135-AS134))+1</f>
        <v>6.8024367146508782</v>
      </c>
      <c r="CY26" s="1">
        <f t="shared" si="6"/>
        <v>4.9792903012478034</v>
      </c>
      <c r="CZ26" s="1">
        <f>6*((AU26-AU135)/(AU134-AU135))+1</f>
        <v>1.0067304493955791</v>
      </c>
      <c r="DA26" s="1">
        <f t="shared" si="7"/>
        <v>1</v>
      </c>
      <c r="DB26" s="1">
        <f t="shared" si="8"/>
        <v>1.3400940944738142</v>
      </c>
      <c r="DC26" s="1">
        <f>6*((AX26-AX135)/(AX134-AX135))+1</f>
        <v>4.4051056324635978</v>
      </c>
      <c r="DD26" s="1">
        <f>6*((AY26-AY135)/(AY134-AY135))+1</f>
        <v>6.6013785968099699</v>
      </c>
      <c r="DE26" s="1">
        <f>6*((AZ26-AZ135)/(AZ134-AZ135))+1</f>
        <v>6.627103518955991</v>
      </c>
      <c r="DF26" s="1">
        <f>6*((BA26-BA135)/(BA134-BA135))+1</f>
        <v>5.3749242707016158</v>
      </c>
      <c r="DG26" s="1">
        <f t="shared" si="9"/>
        <v>6.2239337919174549</v>
      </c>
      <c r="DI26" s="1">
        <f>6*((BD26-BD135)/(BD134-BD135))+1</f>
        <v>1.563975353635862</v>
      </c>
      <c r="DJ26" s="1">
        <f>6*((BE26-BE135)/(BE134-BE135))+1</f>
        <v>1.0500933252780635</v>
      </c>
      <c r="DL26" s="1">
        <f>6*((BG26-BG135)/(BG134-BG135))+1</f>
        <v>1.324287668559391</v>
      </c>
      <c r="DM26" s="1">
        <f t="shared" si="10"/>
        <v>3.6536945798219116</v>
      </c>
      <c r="DN26" s="27">
        <v>20</v>
      </c>
      <c r="DO26" s="5" t="s">
        <v>130</v>
      </c>
      <c r="DP26" s="1">
        <v>3.6689866049487088</v>
      </c>
      <c r="DQ26" s="1" t="s">
        <v>141</v>
      </c>
      <c r="DR26" s="1">
        <v>3.5844676317209649</v>
      </c>
      <c r="DS26" s="5" t="s">
        <v>130</v>
      </c>
      <c r="DT26" s="1">
        <v>3.5646761728190608</v>
      </c>
    </row>
    <row r="27" spans="1:124">
      <c r="A27" s="6" t="s">
        <v>131</v>
      </c>
      <c r="B27" s="5" t="s">
        <v>132</v>
      </c>
      <c r="C27" s="22"/>
      <c r="D27" s="20">
        <v>21.1</v>
      </c>
      <c r="E27" s="20">
        <v>2.2502349753966939E-2</v>
      </c>
      <c r="F27" s="23">
        <v>27.74</v>
      </c>
      <c r="G27" s="23">
        <v>2914.3</v>
      </c>
      <c r="H27" s="23">
        <v>9575.6</v>
      </c>
      <c r="I27" s="21">
        <v>6.19</v>
      </c>
      <c r="J27" s="31">
        <v>48101.233809291305</v>
      </c>
      <c r="K27" s="31">
        <v>30838.037141155299</v>
      </c>
      <c r="L27" s="31">
        <v>11360.316884597016</v>
      </c>
      <c r="M27" s="6">
        <v>-1137.9116916419584</v>
      </c>
      <c r="N27" s="1">
        <v>40.4</v>
      </c>
      <c r="O27" s="1">
        <v>39.5</v>
      </c>
      <c r="P27" s="1">
        <v>20</v>
      </c>
      <c r="Q27" s="1">
        <v>9.9988942334273231E-2</v>
      </c>
      <c r="R27" s="1">
        <v>93.1</v>
      </c>
      <c r="S27" s="1">
        <v>63</v>
      </c>
      <c r="T27" s="1">
        <v>0.98097633833818099</v>
      </c>
      <c r="U27" s="1">
        <v>4.0067313085984454E-4</v>
      </c>
      <c r="V27" s="19">
        <v>2.7644164316912698E-5</v>
      </c>
      <c r="W27" s="24">
        <v>9.0829916826615484</v>
      </c>
      <c r="X27" s="1">
        <v>3.8039541383636851E-3</v>
      </c>
      <c r="Y27" s="1">
        <v>876.56033287101241</v>
      </c>
      <c r="Z27" s="17">
        <v>2.6676618565820754E-2</v>
      </c>
      <c r="AA27" s="25">
        <v>0.21515453087853154</v>
      </c>
      <c r="AB27" s="25">
        <v>0.98600182045739004</v>
      </c>
      <c r="AC27" s="1">
        <v>4.9759495770442864E-4</v>
      </c>
      <c r="AD27" s="1">
        <v>4110.1247785702444</v>
      </c>
      <c r="AE27" s="1">
        <v>745.59661617361121</v>
      </c>
      <c r="AF27" s="1">
        <v>54.47</v>
      </c>
      <c r="AG27" s="24">
        <v>127.14398557899413</v>
      </c>
      <c r="AH27" s="24">
        <v>2.2364128932382372</v>
      </c>
      <c r="AI27" s="24">
        <v>0.284346448646559</v>
      </c>
      <c r="AJ27" s="24">
        <v>0.31069276275778185</v>
      </c>
      <c r="AK27" s="24">
        <v>2.4824459556587608</v>
      </c>
      <c r="AL27" s="24">
        <v>70.390335600154813</v>
      </c>
      <c r="AM27" s="24">
        <v>24.824459556587605</v>
      </c>
      <c r="AN27" s="24">
        <v>3.980759661635429</v>
      </c>
      <c r="AO27" s="24">
        <v>7.7951002227171493</v>
      </c>
      <c r="AP27" s="24">
        <v>2583.8571428571427</v>
      </c>
      <c r="AQ27" s="1">
        <v>565.21875</v>
      </c>
      <c r="AR27" s="24">
        <v>3014.5</v>
      </c>
      <c r="AS27" s="24">
        <v>16.41399416909621</v>
      </c>
      <c r="AT27" s="24">
        <v>181.5</v>
      </c>
      <c r="AU27" s="24">
        <v>2612.2319301155521</v>
      </c>
      <c r="AV27" s="26">
        <v>116.52886188975506</v>
      </c>
      <c r="AW27" s="24">
        <v>20611.395371637394</v>
      </c>
      <c r="AX27" s="24">
        <v>0.92194700460829493</v>
      </c>
      <c r="AY27" s="26">
        <v>0.83107718894009219</v>
      </c>
      <c r="AZ27" s="24">
        <v>0.6758352534562212</v>
      </c>
      <c r="BA27" s="24">
        <v>1.0880416752008007E-2</v>
      </c>
      <c r="BB27" s="24">
        <v>7.7777777777777777</v>
      </c>
      <c r="BC27" s="24">
        <v>0.51865703517798212</v>
      </c>
      <c r="BD27" s="24">
        <v>-0.6940775451391632</v>
      </c>
      <c r="BE27" s="26">
        <v>-0.88421652566694642</v>
      </c>
      <c r="BF27" s="26">
        <v>-0.19700498772091937</v>
      </c>
      <c r="BG27" s="26">
        <v>59748.106112157322</v>
      </c>
      <c r="BI27" s="1">
        <f t="shared" si="11"/>
        <v>5.381416837782341</v>
      </c>
      <c r="BJ27" s="1">
        <f t="shared" si="12"/>
        <v>1.5742350729066366</v>
      </c>
      <c r="BK27" s="1">
        <f t="shared" si="13"/>
        <v>2.9809688581314875</v>
      </c>
      <c r="BL27" s="1">
        <f t="shared" si="0"/>
        <v>6.1477413690560478</v>
      </c>
      <c r="BM27" s="1">
        <f t="shared" si="14"/>
        <v>6.7497289665334259</v>
      </c>
      <c r="BN27" s="1">
        <f t="shared" si="15"/>
        <v>2.0032154340836015</v>
      </c>
      <c r="BO27" s="1">
        <f t="shared" si="16"/>
        <v>1.1830364617119078</v>
      </c>
      <c r="BP27" s="1">
        <f t="shared" si="17"/>
        <v>1.0505978184896301</v>
      </c>
      <c r="BQ27" s="1">
        <f t="shared" si="18"/>
        <v>1.0037692215485867</v>
      </c>
      <c r="BR27" s="1">
        <f t="shared" si="19"/>
        <v>1.0940773819180825</v>
      </c>
      <c r="BT27" s="1">
        <f t="shared" si="1"/>
        <v>1.1786743515850144</v>
      </c>
      <c r="BV27" s="1">
        <f>6*((Q27-Q135)/(Q134-Q135))+1</f>
        <v>1.0046986957992605</v>
      </c>
      <c r="BW27" s="1">
        <f>6*((R27-R135)/(R134-R135))+1</f>
        <v>1.174771167048055</v>
      </c>
      <c r="BX27" s="1">
        <f>6*((S27-S135)/(S134-S135))+1</f>
        <v>1.9665158371040723</v>
      </c>
      <c r="BY27" s="1">
        <f>6*((T27-T135)/(T134-T135))+1</f>
        <v>6.7970620719717756</v>
      </c>
      <c r="CB27" s="1">
        <f>6*((W27-W135)/(W134-W135))+1</f>
        <v>2.1284227921535575</v>
      </c>
      <c r="CC27" s="1">
        <f t="shared" si="2"/>
        <v>1.8654017180204687</v>
      </c>
      <c r="CE27" s="1">
        <f t="shared" si="3"/>
        <v>4.3078020824997925</v>
      </c>
      <c r="CF27" s="1">
        <f t="shared" ref="CF27:CM27" si="39">6*((AA27-AA135)/(AA134-AA135))+1</f>
        <v>3.7023913285226611</v>
      </c>
      <c r="CG27" s="1">
        <f t="shared" si="39"/>
        <v>1.8747714250246275</v>
      </c>
      <c r="CI27" s="1">
        <f t="shared" si="39"/>
        <v>3.4131666351810108</v>
      </c>
      <c r="CJ27" s="1">
        <f t="shared" si="39"/>
        <v>1.0472374504347461</v>
      </c>
      <c r="CK27" s="1">
        <f t="shared" si="39"/>
        <v>1</v>
      </c>
      <c r="CL27" s="1">
        <f t="shared" si="39"/>
        <v>1.0329963001064004</v>
      </c>
      <c r="CM27" s="1">
        <f t="shared" si="39"/>
        <v>2.7190297206482321</v>
      </c>
      <c r="CO27" s="1">
        <f>6*((AJ27-AJ135)/(AJ134-AJ135))+1</f>
        <v>1.7024438899206307</v>
      </c>
      <c r="CQ27" s="1">
        <f t="shared" si="5"/>
        <v>2.47488155362855</v>
      </c>
      <c r="CU27" s="1">
        <f>6*((AP27-AP134)/(AP135-AP134))+1</f>
        <v>6.5887518843812583</v>
      </c>
      <c r="CV27" s="1">
        <f>6*((AQ27-AQ134)/(AQ135-AQ134))+1</f>
        <v>6.4418802234906565</v>
      </c>
      <c r="CX27" s="1">
        <f>6*((AS27-AS134)/(AS135-AS134))+1</f>
        <v>6.8725842347522148</v>
      </c>
      <c r="CY27" s="1">
        <f t="shared" si="6"/>
        <v>2.7211848036059241</v>
      </c>
      <c r="CZ27" s="1">
        <f>6*((AU27-AU135)/(AU134-AU135))+1</f>
        <v>2.1288493503259152</v>
      </c>
      <c r="DA27" s="1">
        <f t="shared" si="7"/>
        <v>6.1144275013262694</v>
      </c>
      <c r="DB27" s="1">
        <f t="shared" si="8"/>
        <v>1.125459493029864</v>
      </c>
      <c r="DC27" s="1">
        <f>6*((AX27-AX135)/(AX134-AX135))+1</f>
        <v>4.1676626325259738</v>
      </c>
      <c r="DD27" s="1">
        <f>6*((AY27-AY135)/(AY134-AY135))+1</f>
        <v>5.787114045049953</v>
      </c>
      <c r="DE27" s="1">
        <f>6*((AZ27-AZ135)/(AZ134-AZ135))+1</f>
        <v>4.6302085491003053</v>
      </c>
      <c r="DF27" s="1">
        <f>6*((BA27-BA135)/(BA134-BA135))+1</f>
        <v>3.4072718567426374</v>
      </c>
      <c r="DG27" s="1">
        <f t="shared" si="9"/>
        <v>6.0941999999999998</v>
      </c>
      <c r="DI27" s="1">
        <f>6*((BD27-BD135)/(BD134-BD135))+1</f>
        <v>1.4980582407045326</v>
      </c>
      <c r="DJ27" s="1">
        <f>6*((BE27-BE135)/(BE134-BE135))+1</f>
        <v>1.3543718059636003</v>
      </c>
      <c r="DL27" s="1">
        <f>6*((BG27-BG135)/(BG134-BG135))+1</f>
        <v>1.1604660410927334</v>
      </c>
      <c r="DM27" s="1">
        <f t="shared" si="10"/>
        <v>3.0631320262833914</v>
      </c>
      <c r="DN27" s="27">
        <v>21</v>
      </c>
      <c r="DO27" s="5" t="s">
        <v>133</v>
      </c>
      <c r="DP27" s="1">
        <v>3.6663480410070513</v>
      </c>
      <c r="DQ27" s="1" t="s">
        <v>130</v>
      </c>
      <c r="DR27" s="1">
        <v>3.5629139820866276</v>
      </c>
      <c r="DS27" s="5" t="s">
        <v>123</v>
      </c>
      <c r="DT27" s="1">
        <v>3.556433153628181</v>
      </c>
    </row>
    <row r="28" spans="1:124">
      <c r="A28" s="6" t="s">
        <v>134</v>
      </c>
      <c r="B28" s="5" t="s">
        <v>135</v>
      </c>
      <c r="C28" s="22"/>
      <c r="D28" s="20">
        <v>31.3</v>
      </c>
      <c r="E28" s="20">
        <v>7.659364190413441E-2</v>
      </c>
      <c r="F28" s="23">
        <v>12.66</v>
      </c>
      <c r="G28" s="23">
        <v>406.6</v>
      </c>
      <c r="H28" s="23">
        <v>8843</v>
      </c>
      <c r="I28" s="21">
        <v>9.34</v>
      </c>
      <c r="J28" s="31">
        <v>0</v>
      </c>
      <c r="K28" s="31">
        <v>40538.226126463211</v>
      </c>
      <c r="L28" s="31">
        <v>12769.21795836124</v>
      </c>
      <c r="M28" s="6">
        <v>-1937.046004842615</v>
      </c>
      <c r="N28" s="1">
        <v>24.8</v>
      </c>
      <c r="O28" s="1">
        <v>152.9</v>
      </c>
      <c r="P28" s="1">
        <v>0</v>
      </c>
      <c r="Q28" s="1">
        <v>0.28224345247899851</v>
      </c>
      <c r="R28" s="1">
        <v>68.599999999999994</v>
      </c>
      <c r="S28" s="1">
        <v>37.4</v>
      </c>
      <c r="T28" s="1">
        <v>0.96659574468085108</v>
      </c>
      <c r="U28" s="1">
        <v>8.8047545674664314E-4</v>
      </c>
      <c r="V28" s="19">
        <v>8.2358754735628391E-5</v>
      </c>
      <c r="W28" s="24">
        <v>10.988908857509628</v>
      </c>
      <c r="X28" s="1">
        <v>7.4736572221061198E-3</v>
      </c>
      <c r="Y28" s="1">
        <v>631.31313131313129</v>
      </c>
      <c r="Z28" s="17">
        <v>1.8118926041838248E-3</v>
      </c>
      <c r="AA28" s="25">
        <v>0.12403228463185637</v>
      </c>
      <c r="AB28" s="25">
        <v>6.6850130890052348</v>
      </c>
      <c r="AC28" s="1">
        <v>9.8830505682754081E-4</v>
      </c>
      <c r="AD28" s="1">
        <v>5040.9323011036076</v>
      </c>
      <c r="AE28" s="1">
        <v>412.55602439858615</v>
      </c>
      <c r="AF28" s="1">
        <v>54.47</v>
      </c>
      <c r="AG28" s="24">
        <v>1145.7720536097252</v>
      </c>
      <c r="AH28" s="24">
        <v>0.51062427936089605</v>
      </c>
      <c r="AI28" s="24">
        <v>0.5850590291863198</v>
      </c>
      <c r="AJ28" s="24">
        <v>7.5111184318893104E-2</v>
      </c>
      <c r="AK28" s="24">
        <v>1.9024872343930159</v>
      </c>
      <c r="AL28" s="24">
        <v>76.445396145610275</v>
      </c>
      <c r="AM28" s="24">
        <v>24.460550156481634</v>
      </c>
      <c r="AN28" s="24">
        <v>2.6354801515401087</v>
      </c>
      <c r="AO28" s="24">
        <v>33.444816053511708</v>
      </c>
      <c r="AP28" s="24">
        <v>4047.3333333333335</v>
      </c>
      <c r="AQ28" s="1">
        <v>674.55555555555554</v>
      </c>
      <c r="AR28" s="24">
        <v>0</v>
      </c>
      <c r="AS28" s="24">
        <v>24.267515923566879</v>
      </c>
      <c r="AT28" s="24">
        <v>255</v>
      </c>
      <c r="AU28" s="24">
        <v>1559.6398344589031</v>
      </c>
      <c r="AV28" s="26">
        <v>20.589688683907099</v>
      </c>
      <c r="AW28" s="24">
        <v>33977.600428149082</v>
      </c>
      <c r="AX28" s="24">
        <v>0.94734710409072498</v>
      </c>
      <c r="AY28" s="26">
        <v>0.88132847306601858</v>
      </c>
      <c r="AZ28" s="24">
        <v>0.93357634669906842</v>
      </c>
      <c r="BA28" s="24">
        <v>4.3885213793606478E-2</v>
      </c>
      <c r="BB28" s="24">
        <v>7.0921985815602833</v>
      </c>
      <c r="BC28" s="24">
        <v>0.37468098012380274</v>
      </c>
      <c r="BD28" s="24">
        <v>-0.80652934925743791</v>
      </c>
      <c r="BE28" s="26">
        <v>-0.86775038652011116</v>
      </c>
      <c r="BF28" s="26">
        <v>-0.74198001779377631</v>
      </c>
      <c r="BG28" s="26">
        <v>90811.363503981105</v>
      </c>
      <c r="BI28" s="1">
        <f t="shared" si="11"/>
        <v>3.8105749486652973</v>
      </c>
      <c r="BJ28" s="1">
        <f t="shared" si="12"/>
        <v>3.2788410872965232</v>
      </c>
      <c r="BK28" s="1">
        <f t="shared" si="13"/>
        <v>5.5899653979238746</v>
      </c>
      <c r="BL28" s="1">
        <f t="shared" si="0"/>
        <v>7</v>
      </c>
      <c r="BM28" s="1">
        <f t="shared" si="14"/>
        <v>6.783550249874005</v>
      </c>
      <c r="BN28" s="1">
        <f t="shared" si="15"/>
        <v>5.041800643086817</v>
      </c>
      <c r="BO28" s="1">
        <f t="shared" si="16"/>
        <v>1.0199127146164999</v>
      </c>
      <c r="BP28" s="1">
        <f t="shared" si="17"/>
        <v>1.0689693630869566</v>
      </c>
      <c r="BQ28" s="1">
        <f t="shared" si="18"/>
        <v>1.0052544945339612</v>
      </c>
      <c r="BR28" s="1">
        <f t="shared" si="19"/>
        <v>1.1715252519704396</v>
      </c>
      <c r="BT28" s="1">
        <f t="shared" si="1"/>
        <v>1.8322766570605187</v>
      </c>
      <c r="BV28" s="1">
        <f>6*((Q28-Q135)/(Q134-Q135))+1</f>
        <v>1.0177240577631659</v>
      </c>
      <c r="BW28" s="1">
        <f>6*((R28-R135)/(R134-R135))+1</f>
        <v>1.1046910755148742</v>
      </c>
      <c r="BX28" s="1">
        <f>6*((S28-S135)/(S134-S135))+1</f>
        <v>1.5031674208144796</v>
      </c>
      <c r="BY28" s="1">
        <f>6*((T28-T135)/(T134-T135))+1</f>
        <v>6.2633199192721909</v>
      </c>
      <c r="CB28" s="1">
        <f>6*((W28-W135)/(W134-W135))+1</f>
        <v>2.3652038501127879</v>
      </c>
      <c r="CC28" s="1">
        <f t="shared" si="2"/>
        <v>2.7002612451812791</v>
      </c>
      <c r="CE28" s="1">
        <f t="shared" si="3"/>
        <v>1.2246679846097215</v>
      </c>
      <c r="CF28" s="1">
        <f t="shared" ref="CF28:CM28" si="40">6*((AA28-AA135)/(AA134-AA135))+1</f>
        <v>2.5578745614946676</v>
      </c>
      <c r="CG28" s="1">
        <f t="shared" si="40"/>
        <v>1.9379880585678302</v>
      </c>
      <c r="CI28" s="1">
        <f t="shared" si="40"/>
        <v>3.9596691814940632</v>
      </c>
      <c r="CJ28" s="1">
        <f t="shared" si="40"/>
        <v>1.0249981502824954</v>
      </c>
      <c r="CK28" s="1">
        <f t="shared" si="40"/>
        <v>1</v>
      </c>
      <c r="CL28" s="1">
        <f t="shared" si="40"/>
        <v>1.3822465465327856</v>
      </c>
      <c r="CM28" s="1">
        <f t="shared" si="40"/>
        <v>1.3891741421245611</v>
      </c>
      <c r="CO28" s="1">
        <f>6*((AJ28-AJ135)/(AJ134-AJ135))+1</f>
        <v>1.6282091737205375</v>
      </c>
      <c r="CQ28" s="1">
        <f t="shared" si="5"/>
        <v>5.5289450519774697</v>
      </c>
      <c r="CU28" s="1">
        <f>6*((AP28-AP134)/(AP135-AP134))+1</f>
        <v>6.2615783879544757</v>
      </c>
      <c r="CV28" s="1">
        <f>6*((AQ28-AQ134)/(AQ135-AQ134))+1</f>
        <v>6.3339166545522367</v>
      </c>
      <c r="CX28" s="1">
        <f>6*((AS28-AS134)/(AS135-AS134))+1</f>
        <v>6.6665915318489013</v>
      </c>
      <c r="CY28" s="1">
        <f t="shared" si="6"/>
        <v>3.5730843528654219</v>
      </c>
      <c r="CZ28" s="1">
        <f>6*((AU28-AU135)/(AU134-AU135))+1</f>
        <v>1.5204127190272887</v>
      </c>
      <c r="DA28" s="1">
        <f t="shared" si="7"/>
        <v>6.8171115020848703</v>
      </c>
      <c r="DB28" s="1">
        <f t="shared" si="8"/>
        <v>1.2264550914128063</v>
      </c>
      <c r="DC28" s="1">
        <f>6*((AX28-AX135)/(AX134-AX135))+1</f>
        <v>5.2820922589153874</v>
      </c>
      <c r="DD28" s="1">
        <f>6*((AY28-AY135)/(AY134-AY135))+1</f>
        <v>6.2113200438745846</v>
      </c>
      <c r="DE28" s="1">
        <f>6*((AZ28-AZ135)/(AZ134-AZ135))+1</f>
        <v>6.6631271814148034</v>
      </c>
      <c r="DF28" s="1">
        <f>6*((BA28-BA135)/(BA134-BA135))+1</f>
        <v>5.7745624552102717</v>
      </c>
      <c r="DG28" s="1">
        <f t="shared" si="9"/>
        <v>6.1740425531914891</v>
      </c>
      <c r="DI28" s="1">
        <f>6*((BD28-BD135)/(BD134-BD135))+1</f>
        <v>1.2877347582802141</v>
      </c>
      <c r="DJ28" s="1">
        <f>6*((BE28-BE135)/(BE134-BE135))+1</f>
        <v>1.4125988735051402</v>
      </c>
      <c r="DL28" s="1">
        <f>6*((BG28-BG135)/(BG134-BG135))+1</f>
        <v>1.2438929187205132</v>
      </c>
      <c r="DM28" s="1">
        <f t="shared" si="10"/>
        <v>3.3485555359627663</v>
      </c>
      <c r="DN28" s="27">
        <v>22</v>
      </c>
      <c r="DO28" s="5" t="s">
        <v>136</v>
      </c>
      <c r="DP28" s="1">
        <v>3.6456007842906737</v>
      </c>
      <c r="DQ28" s="1" t="s">
        <v>123</v>
      </c>
      <c r="DR28" s="1">
        <v>3.5547517493071603</v>
      </c>
      <c r="DS28" s="5" t="s">
        <v>136</v>
      </c>
      <c r="DT28" s="1">
        <v>3.5499908121843236</v>
      </c>
    </row>
    <row r="29" spans="1:124">
      <c r="A29" s="6" t="s">
        <v>137</v>
      </c>
      <c r="B29" s="5" t="s">
        <v>138</v>
      </c>
      <c r="C29" s="22"/>
      <c r="D29" s="20">
        <v>20.34</v>
      </c>
      <c r="E29" s="20">
        <v>4.4606712785037153E-2</v>
      </c>
      <c r="F29" s="23">
        <v>14.42</v>
      </c>
      <c r="G29" s="23">
        <v>5466.9</v>
      </c>
      <c r="H29" s="23">
        <v>21867.8</v>
      </c>
      <c r="I29" s="21">
        <v>8.59</v>
      </c>
      <c r="J29" s="31">
        <v>0</v>
      </c>
      <c r="K29" s="31">
        <v>29120.325095181997</v>
      </c>
      <c r="L29" s="31">
        <v>17108.488362876047</v>
      </c>
      <c r="M29" s="6">
        <v>-1089.356690711026</v>
      </c>
      <c r="N29" s="1">
        <v>42</v>
      </c>
      <c r="O29" s="1">
        <v>29.1</v>
      </c>
      <c r="P29" s="1">
        <v>0</v>
      </c>
      <c r="Q29" s="1">
        <v>0.6014347937483987</v>
      </c>
      <c r="R29" s="1">
        <v>98</v>
      </c>
      <c r="S29" s="1">
        <v>38.799999999999997</v>
      </c>
      <c r="T29" s="1">
        <v>0.96041283755125129</v>
      </c>
      <c r="U29" s="1">
        <v>5.1523627263359341E-4</v>
      </c>
      <c r="V29" s="19">
        <v>0</v>
      </c>
      <c r="W29" s="24">
        <v>5.6002806652806649</v>
      </c>
      <c r="X29" s="1">
        <v>2.5717905455516902E-3</v>
      </c>
      <c r="Y29" s="1">
        <v>1100</v>
      </c>
      <c r="Z29" s="17">
        <v>1.8293620292083014E-2</v>
      </c>
      <c r="AA29" s="25">
        <v>0.13799641301562901</v>
      </c>
      <c r="AB29" s="25">
        <v>8.4631367731367746</v>
      </c>
      <c r="AC29" s="1">
        <v>9.9923136049192922E-4</v>
      </c>
      <c r="AD29" s="1">
        <v>2009.2446333589544</v>
      </c>
      <c r="AE29" s="1">
        <v>1224.4758817948593</v>
      </c>
      <c r="AF29" s="1">
        <v>54.47</v>
      </c>
      <c r="AG29" s="24">
        <v>3136.7807797670857</v>
      </c>
      <c r="AH29" s="24">
        <v>0.23571611580835253</v>
      </c>
      <c r="AI29" s="24">
        <v>0.73938978154899271</v>
      </c>
      <c r="AJ29" s="24">
        <v>0.11532154752754292</v>
      </c>
      <c r="AK29" s="24">
        <v>1.9549064821931847</v>
      </c>
      <c r="AL29" s="24">
        <v>71.929285165257497</v>
      </c>
      <c r="AM29" s="24">
        <v>26.979246733282089</v>
      </c>
      <c r="AN29" s="24">
        <v>3.7919549064821934</v>
      </c>
      <c r="AO29" s="24">
        <v>13.295346628679962</v>
      </c>
      <c r="AP29" s="24">
        <v>13010</v>
      </c>
      <c r="AQ29" s="1">
        <v>2054.2105263157896</v>
      </c>
      <c r="AR29" s="24">
        <v>4336.666666666667</v>
      </c>
      <c r="AS29" s="24">
        <v>26.700803212851405</v>
      </c>
      <c r="AT29" s="24">
        <v>257</v>
      </c>
      <c r="AU29" s="24">
        <v>983.55050550858323</v>
      </c>
      <c r="AV29" s="26">
        <v>31.179058672815781</v>
      </c>
      <c r="AW29" s="24">
        <v>31372.684647575184</v>
      </c>
      <c r="AX29" s="24">
        <v>0.96030791436131824</v>
      </c>
      <c r="AY29" s="26">
        <v>0.92458503728650465</v>
      </c>
      <c r="AZ29" s="24">
        <v>0.89114746211210005</v>
      </c>
      <c r="BA29" s="24">
        <v>4.6781018899777337E-2</v>
      </c>
      <c r="BB29" s="24">
        <v>5.9574468085106389</v>
      </c>
      <c r="BC29" s="24">
        <v>0.3107392624328506</v>
      </c>
      <c r="BD29" s="24">
        <v>-0.66259820451625573</v>
      </c>
      <c r="BE29" s="26">
        <v>-0.91160067868198058</v>
      </c>
      <c r="BF29" s="26">
        <v>-0.19264261743791411</v>
      </c>
      <c r="BG29" s="26">
        <v>90127.769895102261</v>
      </c>
      <c r="BI29" s="1">
        <f t="shared" si="11"/>
        <v>5.4984599589322389</v>
      </c>
      <c r="BJ29" s="1">
        <f t="shared" si="12"/>
        <v>2.2708209496576526</v>
      </c>
      <c r="BK29" s="1">
        <f t="shared" si="13"/>
        <v>5.2854671280276806</v>
      </c>
      <c r="BL29" s="1">
        <f t="shared" si="0"/>
        <v>5.2802231725622359</v>
      </c>
      <c r="BM29" s="1">
        <f t="shared" si="14"/>
        <v>6.1822460576075962</v>
      </c>
      <c r="BN29" s="1">
        <f t="shared" si="15"/>
        <v>4.3183279742765279</v>
      </c>
      <c r="BO29" s="1">
        <f t="shared" si="16"/>
        <v>1.0199127146164999</v>
      </c>
      <c r="BP29" s="1">
        <f t="shared" si="17"/>
        <v>1.0473445804851169</v>
      </c>
      <c r="BQ29" s="1">
        <f t="shared" si="18"/>
        <v>1.0098289825715359</v>
      </c>
      <c r="BR29" s="1">
        <f t="shared" si="19"/>
        <v>1.089371688093687</v>
      </c>
      <c r="BT29" s="1">
        <f t="shared" si="1"/>
        <v>1.1187319884726226</v>
      </c>
      <c r="BV29" s="1">
        <f>6*((Q29-Q135)/(Q134-Q135))+1</f>
        <v>1.0405360186440076</v>
      </c>
      <c r="BW29" s="1">
        <f>6*((R29-R135)/(R134-R135))+1</f>
        <v>1.1887871853546912</v>
      </c>
      <c r="BX29" s="1">
        <f>6*((S29-S135)/(S134-S135))+1</f>
        <v>1.5285067873303166</v>
      </c>
      <c r="BY29" s="1">
        <f>6*((T29-T135)/(T134-T135))+1</f>
        <v>6.0338385612746972</v>
      </c>
      <c r="CB29" s="1">
        <f>6*((W29-W135)/(W134-W135))+1</f>
        <v>1.6957492163317518</v>
      </c>
      <c r="CC29" s="1">
        <f t="shared" si="2"/>
        <v>1.5850838037355026</v>
      </c>
      <c r="CE29" s="1">
        <f t="shared" si="3"/>
        <v>3.2683412873077868</v>
      </c>
      <c r="CF29" s="1">
        <f t="shared" ref="CF29:CM29" si="41">6*((AA29-AA135)/(AA134-AA135))+1</f>
        <v>2.7332672864379735</v>
      </c>
      <c r="CG29" s="1">
        <f t="shared" si="41"/>
        <v>1.9577120050626535</v>
      </c>
      <c r="CI29" s="1">
        <f t="shared" si="41"/>
        <v>2.1796824603522107</v>
      </c>
      <c r="CJ29" s="1">
        <f t="shared" si="41"/>
        <v>1.0792153533926969</v>
      </c>
      <c r="CK29" s="1">
        <f t="shared" si="41"/>
        <v>1</v>
      </c>
      <c r="CL29" s="1">
        <f t="shared" si="41"/>
        <v>2.0648904968333608</v>
      </c>
      <c r="CM29" s="1">
        <f t="shared" si="41"/>
        <v>1.1773358254603445</v>
      </c>
      <c r="CO29" s="1">
        <f>6*((AJ29-AJ135)/(AJ134-AJ135))+1</f>
        <v>1.640879964539061</v>
      </c>
      <c r="CQ29" s="1">
        <f t="shared" si="5"/>
        <v>3.2511000005452542</v>
      </c>
      <c r="CU29" s="1">
        <f>6*((AP29-AP134)/(AP135-AP134))+1</f>
        <v>4.2578922263866774</v>
      </c>
      <c r="CV29" s="1">
        <f>6*((AQ29-AQ134)/(AQ135-AQ134))+1</f>
        <v>4.9715897254814889</v>
      </c>
      <c r="CX29" s="1">
        <f>6*((AS29-AS134)/(AS135-AS134))+1</f>
        <v>6.6027680089338903</v>
      </c>
      <c r="CY29" s="1">
        <f t="shared" si="6"/>
        <v>3.596265292981327</v>
      </c>
      <c r="CZ29" s="1">
        <f>6*((AU29-AU135)/(AU134-AU135))+1</f>
        <v>1.1874120703620006</v>
      </c>
      <c r="DA29" s="1">
        <f t="shared" si="7"/>
        <v>6.7395521421208855</v>
      </c>
      <c r="DB29" s="1">
        <f t="shared" si="8"/>
        <v>1.2067722400062988</v>
      </c>
      <c r="DC29" s="1">
        <f>6*((AX29-AX135)/(AX134-AX135))+1</f>
        <v>5.8507479430221601</v>
      </c>
      <c r="DD29" s="1">
        <f>6*((AY29-AY135)/(AY134-AY135))+1</f>
        <v>6.5764787527523509</v>
      </c>
      <c r="DE29" s="1">
        <f>6*((AZ29-AZ135)/(AZ134-AZ135))+1</f>
        <v>6.3284716985038996</v>
      </c>
      <c r="DF29" s="1">
        <f>6*((BA29-BA135)/(BA134-BA135))+1</f>
        <v>5.982265965527052</v>
      </c>
      <c r="DG29" s="1">
        <f t="shared" si="9"/>
        <v>6.306195744680851</v>
      </c>
      <c r="DI29" s="1">
        <f>6*((BD29-BD135)/(BD134-BD135))+1</f>
        <v>1.5569354156520108</v>
      </c>
      <c r="DJ29" s="1">
        <f>6*((BE29-BE135)/(BE134-BE135))+1</f>
        <v>1.2575367851396257</v>
      </c>
      <c r="DL29" s="1">
        <f>6*((BG29-BG135)/(BG134-BG135))+1</f>
        <v>1.2420569850437675</v>
      </c>
      <c r="DM29" s="1">
        <f t="shared" si="10"/>
        <v>3.1240143439166665</v>
      </c>
      <c r="DN29" s="27">
        <v>23</v>
      </c>
      <c r="DO29" s="5" t="s">
        <v>139</v>
      </c>
      <c r="DP29" s="1">
        <v>3.6383620279328213</v>
      </c>
      <c r="DQ29" s="1" t="s">
        <v>136</v>
      </c>
      <c r="DR29" s="1">
        <v>3.545590498609525</v>
      </c>
      <c r="DS29" s="5" t="s">
        <v>120</v>
      </c>
      <c r="DT29" s="1">
        <v>3.5455809321164184</v>
      </c>
    </row>
    <row r="30" spans="1:124">
      <c r="A30" s="6" t="s">
        <v>140</v>
      </c>
      <c r="B30" s="5" t="s">
        <v>104</v>
      </c>
      <c r="C30" s="22"/>
      <c r="D30" s="20">
        <v>16.75</v>
      </c>
      <c r="E30" s="20">
        <v>0.10535560013994102</v>
      </c>
      <c r="F30" s="23">
        <v>6.43</v>
      </c>
      <c r="G30" s="23">
        <v>937.7</v>
      </c>
      <c r="H30" s="23">
        <v>15538.4</v>
      </c>
      <c r="I30" s="21">
        <v>10.38</v>
      </c>
      <c r="J30" s="31">
        <v>0</v>
      </c>
      <c r="K30" s="31">
        <v>229193.78635424474</v>
      </c>
      <c r="L30" s="31">
        <v>98612.601325043637</v>
      </c>
      <c r="M30" s="6">
        <v>-2914.8021719521039</v>
      </c>
      <c r="N30" s="1">
        <v>467.3</v>
      </c>
      <c r="O30" s="1">
        <v>274.3</v>
      </c>
      <c r="P30" s="1">
        <v>0</v>
      </c>
      <c r="Q30" s="1">
        <v>23.980815227868256</v>
      </c>
      <c r="R30" s="1">
        <v>2129.6</v>
      </c>
      <c r="S30" s="1">
        <v>213.2</v>
      </c>
      <c r="T30" s="1">
        <v>0.96144951195456241</v>
      </c>
      <c r="U30" s="1">
        <v>2.104741859601337E-3</v>
      </c>
      <c r="V30" s="19">
        <v>7.139848206827123E-6</v>
      </c>
      <c r="W30" s="24">
        <v>41.591972555746139</v>
      </c>
      <c r="X30" s="1">
        <v>3.9400018022750245E-4</v>
      </c>
      <c r="Y30" s="1">
        <v>1100</v>
      </c>
      <c r="Z30" s="17">
        <v>2.5103706295204163E-2</v>
      </c>
      <c r="AA30" s="25">
        <v>0.19910180709558115</v>
      </c>
      <c r="AB30" s="25">
        <v>0.74235643879173296</v>
      </c>
      <c r="AC30" s="1">
        <v>3.2700504787268221E-3</v>
      </c>
      <c r="AD30" s="1">
        <v>2767.1269806295918</v>
      </c>
      <c r="AE30" s="1">
        <v>7586.7385363777257</v>
      </c>
      <c r="AF30" s="1">
        <v>57.46</v>
      </c>
      <c r="AG30" s="24">
        <v>3448.5789485202145</v>
      </c>
      <c r="AH30" s="24">
        <v>6.9970512426905815E-2</v>
      </c>
      <c r="AI30" s="24">
        <v>0.24129883617259945</v>
      </c>
      <c r="AJ30" s="24">
        <v>0.87466710457735664</v>
      </c>
      <c r="AK30" s="24">
        <v>1.6842901919905184</v>
      </c>
      <c r="AL30" s="24">
        <v>75.031236835904863</v>
      </c>
      <c r="AM30" s="24">
        <v>13.929843851519717</v>
      </c>
      <c r="AN30" s="24">
        <v>5.6047808423592915</v>
      </c>
      <c r="AO30" s="24">
        <v>50.743208610968729</v>
      </c>
      <c r="AP30" s="24">
        <v>10004.214285714286</v>
      </c>
      <c r="AQ30" s="1">
        <v>457.70915032679738</v>
      </c>
      <c r="AR30" s="24">
        <v>972.63194444444446</v>
      </c>
      <c r="AS30" s="24">
        <v>25.112856311809193</v>
      </c>
      <c r="AT30" s="24">
        <v>192.47058823529412</v>
      </c>
      <c r="AU30" s="24">
        <v>2484.9391447889816</v>
      </c>
      <c r="AV30" s="26">
        <v>23.372637388529121</v>
      </c>
      <c r="AW30" s="24">
        <v>54168.161534622734</v>
      </c>
      <c r="AX30" s="24">
        <v>0.86607241113678879</v>
      </c>
      <c r="AY30" s="26">
        <v>0.86456843109203629</v>
      </c>
      <c r="AZ30" s="24">
        <v>0.85862587579325778</v>
      </c>
      <c r="BA30" s="24">
        <v>5.0459033664606523E-2</v>
      </c>
      <c r="BB30" s="24">
        <v>51.519835136527561</v>
      </c>
      <c r="BC30" s="24">
        <v>0.32145079143481864</v>
      </c>
      <c r="BD30" s="24">
        <v>-0.39064831435904712</v>
      </c>
      <c r="BE30" s="26">
        <v>-0.85588959781306795</v>
      </c>
      <c r="BF30" s="26">
        <v>-0.40788047835160957</v>
      </c>
      <c r="BG30" s="26">
        <v>134185.93424676286</v>
      </c>
      <c r="BI30" s="1">
        <f t="shared" si="11"/>
        <v>6.0513347022587274</v>
      </c>
      <c r="BJ30" s="1">
        <f t="shared" si="12"/>
        <v>4.1852311002819107</v>
      </c>
      <c r="BK30" s="1">
        <f t="shared" si="13"/>
        <v>6.6678200692041516</v>
      </c>
      <c r="BL30" s="1">
        <f t="shared" si="0"/>
        <v>6.8195021099436399</v>
      </c>
      <c r="BM30" s="1">
        <f t="shared" si="14"/>
        <v>6.474449757820345</v>
      </c>
      <c r="BN30" s="1">
        <f t="shared" si="15"/>
        <v>6.0450160771704198</v>
      </c>
      <c r="BO30" s="1">
        <f t="shared" si="16"/>
        <v>1.0199127146164999</v>
      </c>
      <c r="BP30" s="1">
        <f t="shared" si="17"/>
        <v>1.4262710655081976</v>
      </c>
      <c r="BQ30" s="1">
        <f t="shared" si="18"/>
        <v>1.095751166487672</v>
      </c>
      <c r="BR30" s="1">
        <f t="shared" si="19"/>
        <v>1.2662842071577043</v>
      </c>
      <c r="BT30" s="1">
        <f t="shared" si="1"/>
        <v>2.5319884726224786</v>
      </c>
      <c r="BV30" s="1">
        <f>6*((Q30-Q135)/(Q134-Q135))+1</f>
        <v>2.7114131475800307</v>
      </c>
      <c r="BW30" s="1">
        <f>6*((R30-R135)/(R134-R135))+1</f>
        <v>7</v>
      </c>
      <c r="BX30" s="1">
        <f>6*((S30-S135)/(S134-S135))+1</f>
        <v>4.6850678733031668</v>
      </c>
      <c r="BY30" s="1">
        <f>6*((T30-T135)/(T134-T135))+1</f>
        <v>6.0723151944969853</v>
      </c>
      <c r="CB30" s="1">
        <f>6*((W30-W135)/(W134-W135))+1</f>
        <v>6.1671664405594315</v>
      </c>
      <c r="CC30" s="1">
        <f t="shared" si="2"/>
        <v>1.0896352638509796</v>
      </c>
      <c r="CE30" s="1">
        <f t="shared" si="3"/>
        <v>4.1127667757761284</v>
      </c>
      <c r="CF30" s="1">
        <f t="shared" ref="CF30:CM30" si="42">6*((AA30-AA135)/(AA134-AA135))+1</f>
        <v>3.5007653559108838</v>
      </c>
      <c r="CG30" s="1">
        <f t="shared" si="42"/>
        <v>1.8720687736204695</v>
      </c>
      <c r="CI30" s="1">
        <f t="shared" si="42"/>
        <v>2.6246559082051428</v>
      </c>
      <c r="CJ30" s="1">
        <f t="shared" si="42"/>
        <v>1.504065273543882</v>
      </c>
      <c r="CK30" s="1">
        <f t="shared" si="42"/>
        <v>7</v>
      </c>
      <c r="CL30" s="1">
        <f t="shared" si="42"/>
        <v>2.1717946659702361</v>
      </c>
      <c r="CM30" s="1">
        <f t="shared" si="42"/>
        <v>1.0496158292220017</v>
      </c>
      <c r="CO30" s="1">
        <f>6*((AJ30-AJ135)/(AJ134-AJ135))+1</f>
        <v>1.8801592931645683</v>
      </c>
      <c r="CQ30" s="1">
        <f t="shared" si="5"/>
        <v>4.8156685626344995</v>
      </c>
      <c r="CU30" s="1">
        <f>6*((AP30-AP134)/(AP135-AP134))+1</f>
        <v>4.929863132406366</v>
      </c>
      <c r="CV30" s="1">
        <f>6*((AQ30-AQ134)/(AQ135-AQ134))+1</f>
        <v>6.5480395356900774</v>
      </c>
      <c r="CX30" s="1">
        <f>6*((AS30-AS134)/(AS135-AS134))+1</f>
        <v>6.6444188102481441</v>
      </c>
      <c r="CY30" s="1">
        <f t="shared" si="6"/>
        <v>2.8483390780652251</v>
      </c>
      <c r="CZ30" s="1">
        <f>6*((AU30-AU135)/(AU134-AU135))+1</f>
        <v>2.0552694765910648</v>
      </c>
      <c r="DA30" s="1">
        <f t="shared" si="7"/>
        <v>6.7967284461930504</v>
      </c>
      <c r="DB30" s="1">
        <f t="shared" si="8"/>
        <v>1.3790158064410589</v>
      </c>
      <c r="DC30" s="1">
        <f>6*((AX30-AX135)/(AX134-AX135))+1</f>
        <v>1.716164268506428</v>
      </c>
      <c r="DD30" s="1">
        <f>6*((AY30-AY135)/(AY134-AY135))+1</f>
        <v>6.0698368863875158</v>
      </c>
      <c r="DE30" s="1">
        <f>6*((AZ30-AZ135)/(AZ134-AZ135))+1</f>
        <v>6.0719594832875794</v>
      </c>
      <c r="DF30" s="1">
        <f>6*((BA30-BA135)/(BA134-BA135))+1</f>
        <v>6.2460739738850881</v>
      </c>
      <c r="DG30" s="1">
        <f t="shared" si="9"/>
        <v>1</v>
      </c>
      <c r="DI30" s="1">
        <f>6*((BD30-BD135)/(BD134-BD135))+1</f>
        <v>2.0655750803621991</v>
      </c>
      <c r="DJ30" s="1">
        <f>6*((BE30-BE135)/(BE134-BE135))+1</f>
        <v>1.4545406389051778</v>
      </c>
      <c r="DL30" s="1">
        <f>6*((BG30-BG135)/(BG134-BG135))+1</f>
        <v>1.3603844044610907</v>
      </c>
      <c r="DM30" s="1">
        <f t="shared" si="10"/>
        <v>3.7863554481509567</v>
      </c>
      <c r="DN30" s="27">
        <v>24</v>
      </c>
      <c r="DO30" s="5" t="s">
        <v>141</v>
      </c>
      <c r="DP30" s="1">
        <v>3.5961554033537753</v>
      </c>
      <c r="DQ30" s="1" t="s">
        <v>113</v>
      </c>
      <c r="DR30" s="1">
        <v>3.5271416909849838</v>
      </c>
      <c r="DS30" s="5" t="s">
        <v>141</v>
      </c>
      <c r="DT30" s="1">
        <v>3.5422106015089247</v>
      </c>
    </row>
    <row r="31" spans="1:124">
      <c r="A31" s="6" t="s">
        <v>142</v>
      </c>
      <c r="B31" s="5" t="s">
        <v>143</v>
      </c>
      <c r="C31" s="22"/>
      <c r="D31" s="20">
        <v>17.14</v>
      </c>
      <c r="E31" s="20">
        <v>4.5806597233418241E-2</v>
      </c>
      <c r="F31" s="23">
        <v>13.65</v>
      </c>
      <c r="G31" s="23">
        <v>2444.8000000000002</v>
      </c>
      <c r="H31" s="23">
        <v>22476.6</v>
      </c>
      <c r="I31" s="21">
        <v>8.61</v>
      </c>
      <c r="J31" s="31">
        <v>0</v>
      </c>
      <c r="K31" s="31">
        <v>75700.403871155213</v>
      </c>
      <c r="L31" s="31">
        <v>21053.723976059071</v>
      </c>
      <c r="M31" s="6">
        <v>-1973.1483670949265</v>
      </c>
      <c r="N31" s="1">
        <v>638.79999999999995</v>
      </c>
      <c r="O31" s="1">
        <v>103.9</v>
      </c>
      <c r="P31" s="1">
        <v>225</v>
      </c>
      <c r="Q31" s="1">
        <v>2.4165575726308322</v>
      </c>
      <c r="R31" s="1">
        <v>365.2</v>
      </c>
      <c r="S31" s="1">
        <v>135.80000000000001</v>
      </c>
      <c r="T31" s="1">
        <v>0.95033707865168537</v>
      </c>
      <c r="U31" s="1">
        <v>1.1122496343588801E-3</v>
      </c>
      <c r="V31" s="19">
        <v>1.6122271305581529E-5</v>
      </c>
      <c r="W31" s="24">
        <v>6.6110572349240453</v>
      </c>
      <c r="X31" s="1">
        <v>5.4233462472876659E-3</v>
      </c>
      <c r="Y31" s="1">
        <v>1036.6147422514855</v>
      </c>
      <c r="Z31" s="17">
        <v>2.4141489052977784E-2</v>
      </c>
      <c r="AA31" s="25">
        <v>0.23727469125850451</v>
      </c>
      <c r="AB31" s="25">
        <v>1.2167622839673577</v>
      </c>
      <c r="AC31" s="1">
        <v>3.4824106020056106E-4</v>
      </c>
      <c r="AD31" s="1">
        <v>1845.8565762744656</v>
      </c>
      <c r="AE31" s="1">
        <v>12817.185630680868</v>
      </c>
      <c r="AF31" s="1">
        <v>54.47</v>
      </c>
      <c r="AG31" s="24">
        <v>1350.5238249190095</v>
      </c>
      <c r="AH31" s="24">
        <v>0.19733660078031792</v>
      </c>
      <c r="AI31" s="24">
        <v>0.26650778088235055</v>
      </c>
      <c r="AJ31" s="24">
        <v>0.51674136652371583</v>
      </c>
      <c r="AK31" s="24">
        <v>1.7586173540128334</v>
      </c>
      <c r="AL31" s="24">
        <v>74.437816399574373</v>
      </c>
      <c r="AM31" s="24">
        <v>18.10531067616806</v>
      </c>
      <c r="AN31" s="24">
        <v>3.8403250249895202</v>
      </c>
      <c r="AO31" s="24">
        <v>14.959928762243988</v>
      </c>
      <c r="AP31" s="24">
        <v>10004.193548387097</v>
      </c>
      <c r="AQ31" s="1">
        <v>939.78787878787875</v>
      </c>
      <c r="AR31" s="24">
        <v>1704.0109890109891</v>
      </c>
      <c r="AS31" s="24">
        <v>24.014862521674512</v>
      </c>
      <c r="AT31" s="24">
        <v>393.28571428571428</v>
      </c>
      <c r="AU31" s="24">
        <v>851.94324367200852</v>
      </c>
      <c r="AV31" s="26">
        <v>191.42133943830007</v>
      </c>
      <c r="AW31" s="24">
        <v>41328.428822367612</v>
      </c>
      <c r="AX31" s="24">
        <v>0.93489054798492321</v>
      </c>
      <c r="AY31" s="26">
        <v>0.87197376051029285</v>
      </c>
      <c r="AZ31" s="24">
        <v>0.89542258625688609</v>
      </c>
      <c r="BA31" s="24">
        <v>4.5546298270237436E-2</v>
      </c>
      <c r="BB31" s="24">
        <v>17.147707979626485</v>
      </c>
      <c r="BC31" s="24">
        <v>-2.8516123002615261</v>
      </c>
      <c r="BD31" s="24">
        <v>0.77768691166387605</v>
      </c>
      <c r="BE31" s="26">
        <v>-0.49313154130367021</v>
      </c>
      <c r="BF31" s="26">
        <v>-0.19724729595203741</v>
      </c>
      <c r="BG31" s="26">
        <v>112251.26008846211</v>
      </c>
      <c r="BI31" s="1">
        <f t="shared" si="11"/>
        <v>5.9912731006160165</v>
      </c>
      <c r="BJ31" s="1">
        <f t="shared" si="12"/>
        <v>2.3086335099789159</v>
      </c>
      <c r="BK31" s="1">
        <f t="shared" si="13"/>
        <v>5.4186851211072664</v>
      </c>
      <c r="BL31" s="1">
        <f t="shared" si="0"/>
        <v>6.3073040867767425</v>
      </c>
      <c r="BM31" s="1">
        <f t="shared" si="14"/>
        <v>6.1541401371902538</v>
      </c>
      <c r="BN31" s="1">
        <f t="shared" si="15"/>
        <v>4.337620578778135</v>
      </c>
      <c r="BO31" s="1">
        <f t="shared" si="16"/>
        <v>1.0199127146164999</v>
      </c>
      <c r="BP31" s="1">
        <f t="shared" si="17"/>
        <v>1.1355643044385266</v>
      </c>
      <c r="BQ31" s="1">
        <f t="shared" si="18"/>
        <v>1.0139880764826095</v>
      </c>
      <c r="BR31" s="1">
        <f t="shared" si="19"/>
        <v>1.1750241019310945</v>
      </c>
      <c r="BT31" s="1">
        <f t="shared" si="1"/>
        <v>1.5498559077809799</v>
      </c>
      <c r="BV31" s="1">
        <f>6*((Q31-Q135)/(Q134-Q135))+1</f>
        <v>1.1702591798711253</v>
      </c>
      <c r="BW31" s="1">
        <f>6*((R31-R135)/(R134-R135))+1</f>
        <v>1.9530892448512585</v>
      </c>
      <c r="BX31" s="1">
        <f>6*((S31-S135)/(S134-S135))+1</f>
        <v>3.2841628959276021</v>
      </c>
      <c r="BY31" s="1">
        <f>6*((T31-T135)/(T134-T135))+1</f>
        <v>5.6598722721712456</v>
      </c>
      <c r="CB31" s="1">
        <f>6*((W31-W135)/(W134-W135))+1</f>
        <v>1.8213227452757041</v>
      </c>
      <c r="CC31" s="1">
        <f t="shared" si="2"/>
        <v>2.2338143387400344</v>
      </c>
      <c r="CE31" s="1">
        <f t="shared" si="3"/>
        <v>3.9934553949202511</v>
      </c>
      <c r="CF31" s="1">
        <f t="shared" ref="CF31:CM31" si="43">6*((AA31-AA135)/(AA134-AA135))+1</f>
        <v>3.9802257266749255</v>
      </c>
      <c r="CG31" s="1">
        <f t="shared" si="43"/>
        <v>1.8773311496804599</v>
      </c>
      <c r="CI31" s="1">
        <f t="shared" si="43"/>
        <v>2.0837528647352879</v>
      </c>
      <c r="CJ31" s="1">
        <f t="shared" si="43"/>
        <v>1.8533364607007068</v>
      </c>
      <c r="CK31" s="1">
        <f t="shared" si="43"/>
        <v>1</v>
      </c>
      <c r="CL31" s="1">
        <f t="shared" si="43"/>
        <v>1.4524484277005141</v>
      </c>
      <c r="CM31" s="1">
        <f t="shared" si="43"/>
        <v>1.1477613968480276</v>
      </c>
      <c r="CO31" s="1">
        <f>6*((AJ31-AJ135)/(AJ134-AJ135))+1</f>
        <v>1.7673723946252435</v>
      </c>
      <c r="CQ31" s="1">
        <f t="shared" si="5"/>
        <v>4.5163579809869763</v>
      </c>
      <c r="CU31" s="1">
        <f>6*((AP31-AP134)/(AP135-AP134))+1</f>
        <v>4.9298677684256527</v>
      </c>
      <c r="CV31" s="1">
        <f>6*((AQ31-AQ134)/(AQ135-AQ134))+1</f>
        <v>6.0720155676447725</v>
      </c>
      <c r="CX31" s="1">
        <f>6*((AS31-AS134)/(AS135-AS134))+1</f>
        <v>6.6732184641705574</v>
      </c>
      <c r="CY31" s="1">
        <f t="shared" si="6"/>
        <v>5.175880783736547</v>
      </c>
      <c r="CZ31" s="1">
        <f>6*((AU31-AU135)/(AU134-AU135))+1</f>
        <v>1.1113382718063236</v>
      </c>
      <c r="DA31" s="1">
        <f t="shared" si="7"/>
        <v>5.5658950928009103</v>
      </c>
      <c r="DB31" s="1">
        <f t="shared" si="8"/>
        <v>1.2819982548721118</v>
      </c>
      <c r="DC31" s="1">
        <f>6*((AX31-AX135)/(AX134-AX135))+1</f>
        <v>4.7355607314821988</v>
      </c>
      <c r="DD31" s="1">
        <f>6*((AY31-AY135)/(AY134-AY135))+1</f>
        <v>6.1323504164820877</v>
      </c>
      <c r="DE31" s="1">
        <f>6*((AZ31-AZ135)/(AZ134-AZ135))+1</f>
        <v>6.3621915039879413</v>
      </c>
      <c r="DF31" s="1">
        <f>6*((BA31-BA135)/(BA134-BA135))+1</f>
        <v>5.8937048229040609</v>
      </c>
      <c r="DG31" s="1">
        <f t="shared" si="9"/>
        <v>5.0029779286926992</v>
      </c>
      <c r="DI31" s="1">
        <f>6*((BD31-BD135)/(BD134-BD135))+1</f>
        <v>4.2507630842620028</v>
      </c>
      <c r="DJ31" s="1">
        <f>6*((BE31-BE135)/(BE134-BE135))+1</f>
        <v>2.7373148016432651</v>
      </c>
      <c r="DL31" s="1">
        <f>6*((BG31-BG135)/(BG134-BG135))+1</f>
        <v>1.3014742472381253</v>
      </c>
      <c r="DM31" s="1">
        <f t="shared" si="10"/>
        <v>3.4150741869894197</v>
      </c>
      <c r="DN31" s="27">
        <v>25</v>
      </c>
      <c r="DO31" s="5" t="s">
        <v>58</v>
      </c>
      <c r="DP31" s="1">
        <v>3.5904102022413422</v>
      </c>
      <c r="DQ31" s="1" t="s">
        <v>58</v>
      </c>
      <c r="DR31" s="1">
        <v>3.5017684109828369</v>
      </c>
      <c r="DS31" s="5" t="s">
        <v>113</v>
      </c>
      <c r="DT31" s="1">
        <v>3.5400277535507061</v>
      </c>
    </row>
    <row r="32" spans="1:124">
      <c r="A32" s="6" t="s">
        <v>144</v>
      </c>
      <c r="B32" s="5" t="s">
        <v>145</v>
      </c>
      <c r="C32" s="22"/>
      <c r="D32" s="20">
        <v>24.05</v>
      </c>
      <c r="E32" s="20">
        <v>1.9128162317157273E-2</v>
      </c>
      <c r="F32" s="23">
        <v>27.57</v>
      </c>
      <c r="G32" s="23">
        <v>3309.2</v>
      </c>
      <c r="H32" s="23">
        <v>11030.6</v>
      </c>
      <c r="I32" s="21">
        <v>6.67</v>
      </c>
      <c r="J32" s="31">
        <v>0</v>
      </c>
      <c r="K32" s="31">
        <v>17268.394465693589</v>
      </c>
      <c r="L32" s="31">
        <v>15174.957564050357</v>
      </c>
      <c r="M32" s="6">
        <v>-218.93244370308591</v>
      </c>
      <c r="N32" s="1">
        <v>6</v>
      </c>
      <c r="O32" s="1">
        <v>21.6</v>
      </c>
      <c r="P32" s="1">
        <v>11</v>
      </c>
      <c r="Q32" s="1">
        <v>0.8439621066385975</v>
      </c>
      <c r="R32" s="1">
        <v>124.3</v>
      </c>
      <c r="S32" s="1">
        <v>9.8000000000000007</v>
      </c>
      <c r="T32" s="1">
        <v>0.95939187837567519</v>
      </c>
      <c r="U32" s="1">
        <v>0</v>
      </c>
      <c r="V32" s="19">
        <v>0</v>
      </c>
      <c r="W32" s="24">
        <v>6.5002596891599449</v>
      </c>
      <c r="X32" s="1">
        <v>3.2698475421901389E-3</v>
      </c>
      <c r="Y32" s="1">
        <v>733.4212191520777</v>
      </c>
      <c r="Z32" s="17">
        <v>9.8725999056295602E-3</v>
      </c>
      <c r="AA32" s="25">
        <v>0.18322383942506623</v>
      </c>
      <c r="AB32" s="25">
        <v>36.623659129134744</v>
      </c>
      <c r="AC32" s="1">
        <v>2.5407426227723131E-4</v>
      </c>
      <c r="AD32" s="1">
        <v>3545.5451344778776</v>
      </c>
      <c r="AE32" s="1">
        <v>196.66760662173655</v>
      </c>
      <c r="AF32" s="1">
        <v>54.47</v>
      </c>
      <c r="AG32" s="24">
        <v>95.009037788602114</v>
      </c>
      <c r="AH32" s="24">
        <v>1.3357046931145875</v>
      </c>
      <c r="AI32" s="24">
        <v>0.12690401766253703</v>
      </c>
      <c r="AJ32" s="24">
        <v>0.28572465609233783</v>
      </c>
      <c r="AK32" s="24">
        <v>2.1451127000834815</v>
      </c>
      <c r="AL32" s="24">
        <v>72.280497985554064</v>
      </c>
      <c r="AM32" s="24">
        <v>23.774091684512356</v>
      </c>
      <c r="AN32" s="24">
        <v>3.6659286414286236</v>
      </c>
      <c r="AO32" s="24">
        <v>12.213740458015266</v>
      </c>
      <c r="AP32" s="24">
        <v>3061.2222222222222</v>
      </c>
      <c r="AQ32" s="1">
        <v>1020.4074074074074</v>
      </c>
      <c r="AR32" s="24">
        <v>0</v>
      </c>
      <c r="AS32" s="24">
        <v>18.50925925925926</v>
      </c>
      <c r="AT32" s="24">
        <v>315</v>
      </c>
      <c r="AU32" s="24">
        <v>1468.7430742985734</v>
      </c>
      <c r="AV32" s="26">
        <v>23.944974774055389</v>
      </c>
      <c r="AW32" s="24">
        <v>7138.3110094637786</v>
      </c>
      <c r="AX32" s="24">
        <v>0.93399136335595312</v>
      </c>
      <c r="AY32" s="26">
        <v>0.87908698334361501</v>
      </c>
      <c r="AZ32" s="24">
        <v>0.44746041538145176</v>
      </c>
      <c r="BA32" s="24">
        <v>5.8211525119166538E-2</v>
      </c>
      <c r="BB32" s="24">
        <v>1.5105740181268883</v>
      </c>
      <c r="BC32" s="24">
        <v>-5.1626511868782892</v>
      </c>
      <c r="BD32" s="24">
        <v>1.5528799963727686</v>
      </c>
      <c r="BE32" s="26">
        <v>-0.51186725730639682</v>
      </c>
      <c r="BF32" s="26">
        <v>0.14023575331867491</v>
      </c>
      <c r="BG32" s="26">
        <v>20503.295102349515</v>
      </c>
      <c r="BI32" s="1">
        <f t="shared" si="11"/>
        <v>4.9271047227926079</v>
      </c>
      <c r="BJ32" s="1">
        <f t="shared" si="12"/>
        <v>1.4679026121753069</v>
      </c>
      <c r="BK32" s="1">
        <f t="shared" si="13"/>
        <v>3.0103806228373697</v>
      </c>
      <c r="BL32" s="1">
        <f t="shared" si="0"/>
        <v>6.0135319606899085</v>
      </c>
      <c r="BM32" s="1">
        <f t="shared" si="14"/>
        <v>6.6825572940511133</v>
      </c>
      <c r="BN32" s="1">
        <f t="shared" si="15"/>
        <v>2.4662379421221861</v>
      </c>
      <c r="BO32" s="1">
        <f t="shared" si="16"/>
        <v>1.0199127146164999</v>
      </c>
      <c r="BP32" s="1">
        <f t="shared" si="17"/>
        <v>1.0248977732678703</v>
      </c>
      <c r="BQ32" s="1">
        <f t="shared" si="18"/>
        <v>1.0077906414024058</v>
      </c>
      <c r="BR32" s="1">
        <f t="shared" si="19"/>
        <v>1.0050147747949771</v>
      </c>
      <c r="BT32" s="1">
        <f t="shared" si="1"/>
        <v>1.0755043227665706</v>
      </c>
      <c r="BV32" s="1">
        <f>6*((Q32-Q135)/(Q134-Q135))+1</f>
        <v>1.0578689561609977</v>
      </c>
      <c r="BW32" s="1">
        <f>6*((R32-R135)/(R134-R135))+1</f>
        <v>1.264016018306636</v>
      </c>
      <c r="BX32" s="1">
        <f>6*((S32-S135)/(S134-S135))+1</f>
        <v>1.0036199095022624</v>
      </c>
      <c r="BY32" s="1">
        <f>6*((T32-T135)/(T134-T135))+1</f>
        <v>5.9959452057446478</v>
      </c>
      <c r="CB32" s="1">
        <f>6*((W32-W135)/(W134-W135))+1</f>
        <v>1.8075578448637009</v>
      </c>
      <c r="CC32" s="1">
        <f t="shared" si="2"/>
        <v>1.7438921652966077</v>
      </c>
      <c r="CE32" s="1">
        <f t="shared" si="3"/>
        <v>2.2241658907013719</v>
      </c>
      <c r="CF32" s="1">
        <f t="shared" ref="CF32:CM32" si="44">6*((AA32-AA135)/(AA134-AA135))+1</f>
        <v>3.301334361024761</v>
      </c>
      <c r="CG32" s="1">
        <f t="shared" si="44"/>
        <v>2.2700843339241668</v>
      </c>
      <c r="CI32" s="1">
        <f t="shared" si="44"/>
        <v>3.081686489583094</v>
      </c>
      <c r="CJ32" s="1">
        <f t="shared" si="44"/>
        <v>1.0105818675803042</v>
      </c>
      <c r="CK32" s="1">
        <f t="shared" si="44"/>
        <v>1</v>
      </c>
      <c r="CL32" s="1">
        <f t="shared" si="44"/>
        <v>1.021978403793774</v>
      </c>
      <c r="CM32" s="1">
        <f t="shared" si="44"/>
        <v>2.0249633587979714</v>
      </c>
      <c r="CO32" s="1">
        <f>6*((AJ32-AJ135)/(AJ134-AJ135))+1</f>
        <v>1.6945761257064449</v>
      </c>
      <c r="CQ32" s="1">
        <f t="shared" si="5"/>
        <v>3.4282454223899572</v>
      </c>
      <c r="CU32" s="1">
        <f>6*((AP32-AP134)/(AP135-AP134))+1</f>
        <v>6.4820325519423037</v>
      </c>
      <c r="CV32" s="1">
        <f>6*((AQ32-AQ134)/(AQ135-AQ134))+1</f>
        <v>5.9924085954850206</v>
      </c>
      <c r="CX32" s="1">
        <f>6*((AS32-AS134)/(AS135-AS134))+1</f>
        <v>6.8176268114820822</v>
      </c>
      <c r="CY32" s="1">
        <f t="shared" si="6"/>
        <v>4.2685125563425625</v>
      </c>
      <c r="CZ32" s="1">
        <f>6*((AU32-AU135)/(AU134-AU135))+1</f>
        <v>1.4678710756156412</v>
      </c>
      <c r="DA32" s="1">
        <f t="shared" si="7"/>
        <v>6.7925364950806264</v>
      </c>
      <c r="DB32" s="1">
        <f t="shared" si="8"/>
        <v>1.0236563101916152</v>
      </c>
      <c r="DC32" s="1">
        <f>6*((AX32-AX135)/(AX134-AX135))+1</f>
        <v>4.6961089966253571</v>
      </c>
      <c r="DD32" s="1">
        <f>6*((AY32-AY135)/(AY134-AY135))+1</f>
        <v>6.1923980719670695</v>
      </c>
      <c r="DE32" s="1">
        <f>6*((AZ32-AZ135)/(AZ134-AZ135))+1</f>
        <v>2.8289146318879426</v>
      </c>
      <c r="DF32" s="1">
        <f>6*((BA32-BA135)/(BA134-BA135))+1</f>
        <v>6.8021264807964208</v>
      </c>
      <c r="DG32" s="1">
        <f t="shared" si="9"/>
        <v>6.8240785498489425</v>
      </c>
      <c r="DI32" s="1">
        <f>6*((BD32-BD135)/(BD134-BD135))+1</f>
        <v>5.7006403041573819</v>
      </c>
      <c r="DJ32" s="1">
        <f>6*((BE32-BE135)/(BE134-BE135))+1</f>
        <v>2.6710621244733685</v>
      </c>
      <c r="DL32" s="1">
        <f>6*((BG32-BG135)/(BG134-BG135))+1</f>
        <v>1.0550658892560378</v>
      </c>
      <c r="DM32" s="1">
        <f t="shared" si="10"/>
        <v>3.1725331233344254</v>
      </c>
      <c r="DN32" s="27">
        <v>26</v>
      </c>
      <c r="DO32" s="5" t="s">
        <v>146</v>
      </c>
      <c r="DP32" s="1">
        <v>3.5888601079839582</v>
      </c>
      <c r="DQ32" s="1" t="s">
        <v>139</v>
      </c>
      <c r="DR32" s="1">
        <v>3.5009793413940851</v>
      </c>
      <c r="DS32" s="5" t="s">
        <v>139</v>
      </c>
      <c r="DT32" s="1">
        <v>3.5087963058313076</v>
      </c>
    </row>
    <row r="33" spans="1:124">
      <c r="A33" s="6" t="s">
        <v>147</v>
      </c>
      <c r="B33" s="5" t="s">
        <v>148</v>
      </c>
      <c r="C33" s="22"/>
      <c r="D33" s="20">
        <v>19.38</v>
      </c>
      <c r="E33" s="20">
        <v>9.9937990905332785E-2</v>
      </c>
      <c r="F33" s="23">
        <v>11.96</v>
      </c>
      <c r="G33" s="23">
        <v>1647.7</v>
      </c>
      <c r="H33" s="23">
        <v>9886</v>
      </c>
      <c r="I33" s="21">
        <v>9.91</v>
      </c>
      <c r="J33" s="31">
        <v>0</v>
      </c>
      <c r="K33" s="31">
        <v>8799.5971400004655</v>
      </c>
      <c r="L33" s="31">
        <v>33353.523872515347</v>
      </c>
      <c r="M33" s="6">
        <v>-425.87170614852278</v>
      </c>
      <c r="N33" s="1">
        <v>4.5999999999999996</v>
      </c>
      <c r="O33" s="1">
        <v>39</v>
      </c>
      <c r="P33" s="1">
        <v>0</v>
      </c>
      <c r="Q33" s="1">
        <v>0.12577511368334021</v>
      </c>
      <c r="R33" s="1">
        <v>92.2</v>
      </c>
      <c r="S33" s="1">
        <v>49.2</v>
      </c>
      <c r="T33" s="1">
        <v>0.9658097686375321</v>
      </c>
      <c r="U33" s="1">
        <v>2.6616981634282674E-4</v>
      </c>
      <c r="V33" s="19">
        <v>0</v>
      </c>
      <c r="W33" s="24">
        <v>4.5127461139896372</v>
      </c>
      <c r="X33" s="1">
        <v>5.0789052399838955E-3</v>
      </c>
      <c r="Y33" s="1">
        <v>1000.0000000000001</v>
      </c>
      <c r="Z33" s="17">
        <v>1.6122364613476645E-2</v>
      </c>
      <c r="AA33" s="25">
        <v>0.16236047953699875</v>
      </c>
      <c r="AB33" s="25">
        <v>6.3201561596298435</v>
      </c>
      <c r="AC33" s="1">
        <v>6.2009094667217859E-4</v>
      </c>
      <c r="AD33" s="1">
        <v>4617.9412980570487</v>
      </c>
      <c r="AE33" s="1">
        <v>114.85819197876283</v>
      </c>
      <c r="AF33" s="1">
        <v>54.47</v>
      </c>
      <c r="AG33" s="24">
        <v>840.17268209105919</v>
      </c>
      <c r="AH33" s="24">
        <v>0.53121124431583289</v>
      </c>
      <c r="AI33" s="24">
        <v>0.44630917589376229</v>
      </c>
      <c r="AJ33" s="24">
        <v>0.20721372467961968</v>
      </c>
      <c r="AK33" s="24">
        <v>1.9429516329061596</v>
      </c>
      <c r="AL33" s="24">
        <v>72.819346837536173</v>
      </c>
      <c r="AM33" s="24">
        <v>19.532864820173625</v>
      </c>
      <c r="AN33" s="24">
        <v>1.6535758577924762</v>
      </c>
      <c r="AO33" s="24">
        <v>0</v>
      </c>
      <c r="AP33" s="24">
        <v>744.30769230769226</v>
      </c>
      <c r="AQ33" s="1">
        <v>0</v>
      </c>
      <c r="AR33" s="24">
        <v>0</v>
      </c>
      <c r="AS33" s="24">
        <v>240.30769230769232</v>
      </c>
      <c r="AT33" s="24">
        <v>33</v>
      </c>
      <c r="AU33" s="24">
        <v>4842.1041752790406</v>
      </c>
      <c r="AV33" s="26">
        <v>0</v>
      </c>
      <c r="AW33" s="24">
        <v>11870.420832860978</v>
      </c>
      <c r="AX33" s="24">
        <v>0.97317744154057773</v>
      </c>
      <c r="AY33" s="26">
        <v>0.95529573590096284</v>
      </c>
      <c r="AZ33" s="24">
        <v>0.92434662998624484</v>
      </c>
      <c r="BA33" s="24">
        <v>4.7944727164326767E-2</v>
      </c>
      <c r="BB33" s="24">
        <v>0</v>
      </c>
      <c r="BC33" s="24">
        <v>-7.7138843081178301</v>
      </c>
      <c r="BD33" s="24">
        <v>0.86641293483904469</v>
      </c>
      <c r="BE33" s="26">
        <v>-0.35626388109843299</v>
      </c>
      <c r="BF33" s="26">
        <v>0.18707467864608815</v>
      </c>
      <c r="BG33" s="26">
        <v>30571.783864456436</v>
      </c>
      <c r="BI33" s="1">
        <f t="shared" si="11"/>
        <v>5.6463039014373724</v>
      </c>
      <c r="BJ33" s="1">
        <f t="shared" si="12"/>
        <v>4.0145032637331068</v>
      </c>
      <c r="BK33" s="1">
        <f t="shared" si="13"/>
        <v>5.7110726643598611</v>
      </c>
      <c r="BL33" s="1">
        <f t="shared" si="0"/>
        <v>6.5782038573734729</v>
      </c>
      <c r="BM33" s="1">
        <f t="shared" si="14"/>
        <v>6.7353990097371996</v>
      </c>
      <c r="BN33" s="1">
        <f t="shared" si="15"/>
        <v>5.5916398713826378</v>
      </c>
      <c r="BO33" s="1">
        <f t="shared" si="16"/>
        <v>1.0199127146164999</v>
      </c>
      <c r="BP33" s="1">
        <f t="shared" si="17"/>
        <v>1.0088584066132267</v>
      </c>
      <c r="BQ33" s="1">
        <f t="shared" si="18"/>
        <v>1.0269546082369705</v>
      </c>
      <c r="BR33" s="1">
        <f t="shared" si="19"/>
        <v>1.0250702333604018</v>
      </c>
      <c r="BT33" s="1">
        <f t="shared" si="1"/>
        <v>1.1757925072046109</v>
      </c>
      <c r="BV33" s="1">
        <f>6*((Q33-Q135)/(Q134-Q135))+1</f>
        <v>1.006541581416841</v>
      </c>
      <c r="BW33" s="1">
        <f>6*((R33-R135)/(R134-R135))+1</f>
        <v>1.1721967963386728</v>
      </c>
      <c r="BX33" s="1">
        <f>6*((S33-S135)/(S134-S135))+1</f>
        <v>1.7167420814479639</v>
      </c>
      <c r="BY33" s="1">
        <f>6*((T33-T135)/(T134-T135))+1</f>
        <v>6.2341480675859735</v>
      </c>
      <c r="CB33" s="1">
        <f>6*((W33-W135)/(W134-W135))+1</f>
        <v>1.5606396821819102</v>
      </c>
      <c r="CC33" s="1">
        <f t="shared" si="2"/>
        <v>2.1554538147602145</v>
      </c>
      <c r="CE33" s="1">
        <f t="shared" si="3"/>
        <v>2.9991136099838083</v>
      </c>
      <c r="CF33" s="1">
        <f t="shared" ref="CF33:CM33" si="45">6*((AA33-AA135)/(AA134-AA135))+1</f>
        <v>3.0392856715774919</v>
      </c>
      <c r="CG33" s="1">
        <f t="shared" si="45"/>
        <v>1.9339408606043316</v>
      </c>
      <c r="CI33" s="1">
        <f t="shared" si="45"/>
        <v>3.711319598324283</v>
      </c>
      <c r="CJ33" s="1">
        <f t="shared" si="45"/>
        <v>1.0051189175001709</v>
      </c>
      <c r="CK33" s="1">
        <f t="shared" si="45"/>
        <v>1</v>
      </c>
      <c r="CL33" s="1">
        <f t="shared" si="45"/>
        <v>1.2774677178706417</v>
      </c>
      <c r="CM33" s="1">
        <f t="shared" si="45"/>
        <v>1.4050380144262125</v>
      </c>
      <c r="CO33" s="1">
        <f>6*((AJ33-AJ135)/(AJ134-AJ135))+1</f>
        <v>1.6698363444780071</v>
      </c>
      <c r="CQ33" s="1">
        <f t="shared" si="5"/>
        <v>3.7000310796284994</v>
      </c>
      <c r="CU33" s="1">
        <f>6*((AP33-AP134)/(AP135-AP134))+1</f>
        <v>7</v>
      </c>
      <c r="CV33" s="1">
        <f>6*((AQ33-AQ134)/(AQ135-AQ134))+1</f>
        <v>7</v>
      </c>
      <c r="CX33" s="1">
        <f>6*((AS33-AS134)/(AS135-AS134))+1</f>
        <v>1</v>
      </c>
      <c r="CY33" s="1">
        <f t="shared" si="6"/>
        <v>1</v>
      </c>
      <c r="CZ33" s="1">
        <f>6*((AU33-AU135)/(AU134-AU135))+1</f>
        <v>3.4177968568404804</v>
      </c>
      <c r="DA33" s="1">
        <f t="shared" si="7"/>
        <v>6.9679158537936257</v>
      </c>
      <c r="DB33" s="1">
        <f t="shared" si="8"/>
        <v>1.0594123277902654</v>
      </c>
      <c r="DC33" s="1">
        <f>6*((AX33-AX135)/(AX134-AX135))+1</f>
        <v>6.4153985805565297</v>
      </c>
      <c r="DD33" s="1">
        <f>6*((AY33-AY135)/(AY134-AY135))+1</f>
        <v>6.8357290944491336</v>
      </c>
      <c r="DE33" s="1">
        <f>6*((AZ33-AZ135)/(AZ134-AZ135))+1</f>
        <v>6.5903283008001212</v>
      </c>
      <c r="DF33" s="1">
        <f>6*((BA33-BA135)/(BA134-BA135))+1</f>
        <v>6.0657336999462288</v>
      </c>
      <c r="DG33" s="1">
        <f t="shared" si="9"/>
        <v>7</v>
      </c>
      <c r="DI33" s="1">
        <f>6*((BD33-BD135)/(BD134-BD135))+1</f>
        <v>4.4167112104142054</v>
      </c>
      <c r="DJ33" s="1">
        <f>6*((BE33-BE135)/(BE134-BE135))+1</f>
        <v>3.2213021179143397</v>
      </c>
      <c r="DL33" s="1">
        <f>6*((BG33-BG135)/(BG134-BG135))+1</f>
        <v>1.0821069226305373</v>
      </c>
      <c r="DM33" s="1">
        <f t="shared" si="10"/>
        <v>3.4331671390789493</v>
      </c>
      <c r="DN33" s="27">
        <v>27</v>
      </c>
      <c r="DO33" s="5" t="s">
        <v>149</v>
      </c>
      <c r="DP33" s="1">
        <v>3.5711568855759337</v>
      </c>
      <c r="DQ33" s="1" t="s">
        <v>165</v>
      </c>
      <c r="DR33" s="1">
        <v>3.4875527659460217</v>
      </c>
      <c r="DS33" s="5" t="s">
        <v>165</v>
      </c>
      <c r="DT33" s="1">
        <v>3.4888068876213922</v>
      </c>
    </row>
    <row r="34" spans="1:124">
      <c r="A34" s="6" t="s">
        <v>150</v>
      </c>
      <c r="B34" s="5" t="s">
        <v>151</v>
      </c>
      <c r="C34" s="22"/>
      <c r="D34" s="20">
        <v>25.85</v>
      </c>
      <c r="E34" s="20">
        <v>6.2464205261349319E-2</v>
      </c>
      <c r="F34" s="23">
        <v>14.18</v>
      </c>
      <c r="G34" s="23">
        <v>2740.7</v>
      </c>
      <c r="H34" s="23">
        <v>8613.7000000000007</v>
      </c>
      <c r="I34" s="21">
        <v>9.14</v>
      </c>
      <c r="J34" s="31">
        <v>0</v>
      </c>
      <c r="K34" s="31">
        <v>40516.479735783571</v>
      </c>
      <c r="L34" s="31">
        <v>73248.217348629245</v>
      </c>
      <c r="M34" s="6">
        <v>-1114.0172430495011</v>
      </c>
      <c r="N34" s="1">
        <v>32.6</v>
      </c>
      <c r="O34" s="1">
        <v>49</v>
      </c>
      <c r="P34" s="1">
        <v>0</v>
      </c>
      <c r="Q34" s="1">
        <v>1.4495819174525599</v>
      </c>
      <c r="R34" s="1">
        <v>163.9</v>
      </c>
      <c r="S34" s="1">
        <v>65.3</v>
      </c>
      <c r="T34" s="1">
        <v>0.97885454200644795</v>
      </c>
      <c r="U34" s="1">
        <v>9.6871064613000097E-4</v>
      </c>
      <c r="V34" s="19">
        <v>3.8181054560726968E-5</v>
      </c>
      <c r="W34" s="24">
        <v>13.967554585152838</v>
      </c>
      <c r="X34" s="1">
        <v>2.4915027180085615E-3</v>
      </c>
      <c r="Y34" s="1">
        <v>820</v>
      </c>
      <c r="Z34" s="17">
        <v>2.0426864189988927E-2</v>
      </c>
      <c r="AA34" s="25">
        <v>0.11862853652017868</v>
      </c>
      <c r="AB34" s="25">
        <v>0.96036595283274595</v>
      </c>
      <c r="AC34" s="1">
        <v>1.6799664006719867E-3</v>
      </c>
      <c r="AD34" s="1">
        <v>2487.9195143369861</v>
      </c>
      <c r="AE34" s="1">
        <v>763.0456223877643</v>
      </c>
      <c r="AF34" s="1">
        <v>54.47</v>
      </c>
      <c r="AG34" s="24">
        <v>1305.0990900632485</v>
      </c>
      <c r="AH34" s="24">
        <v>0.34744759650261536</v>
      </c>
      <c r="AI34" s="24">
        <v>0.45345354204022603</v>
      </c>
      <c r="AJ34" s="24">
        <v>0.24993318315451873</v>
      </c>
      <c r="AK34" s="24">
        <v>1.6952388224962773</v>
      </c>
      <c r="AL34" s="24">
        <v>75.667213928448703</v>
      </c>
      <c r="AM34" s="24">
        <v>19.510518880531478</v>
      </c>
      <c r="AN34" s="24">
        <v>3.1690275285403384</v>
      </c>
      <c r="AO34" s="24">
        <v>1.9569471624266144</v>
      </c>
      <c r="AP34" s="24">
        <v>3741.5714285714284</v>
      </c>
      <c r="AQ34" s="1">
        <v>1247.1904761904761</v>
      </c>
      <c r="AR34" s="24">
        <v>0</v>
      </c>
      <c r="AS34" s="24">
        <v>18.213768115942027</v>
      </c>
      <c r="AT34" s="24">
        <v>246.33333333333334</v>
      </c>
      <c r="AU34" s="24">
        <v>1321.9106486961171</v>
      </c>
      <c r="AV34" s="26">
        <v>161.29968309724714</v>
      </c>
      <c r="AW34" s="24">
        <v>29133.886540711097</v>
      </c>
      <c r="AX34" s="24">
        <v>0.94762719110731086</v>
      </c>
      <c r="AY34" s="26">
        <v>0.89995724668661825</v>
      </c>
      <c r="AZ34" s="24">
        <v>0.92817443351859774</v>
      </c>
      <c r="BA34" s="24">
        <v>4.0027145956625765E-2</v>
      </c>
      <c r="BB34" s="24">
        <v>5.1903114186851207</v>
      </c>
      <c r="BC34" s="24">
        <v>0.39402896846262192</v>
      </c>
      <c r="BD34" s="24">
        <v>-0.678028346666953</v>
      </c>
      <c r="BE34" s="26">
        <v>-0.81079309258570254</v>
      </c>
      <c r="BF34" s="26">
        <v>-0.8099025974025974</v>
      </c>
      <c r="BG34" s="26">
        <v>73917.041788991992</v>
      </c>
      <c r="BI34" s="1">
        <f t="shared" si="11"/>
        <v>4.6498973305954827</v>
      </c>
      <c r="BJ34" s="1">
        <f t="shared" si="12"/>
        <v>2.833573064961846</v>
      </c>
      <c r="BK34" s="1">
        <f t="shared" si="13"/>
        <v>5.3269896193771622</v>
      </c>
      <c r="BL34" s="1">
        <f t="shared" si="0"/>
        <v>6.2067404910929218</v>
      </c>
      <c r="BM34" s="1">
        <f t="shared" si="14"/>
        <v>6.7941361361284347</v>
      </c>
      <c r="BN34" s="1">
        <f t="shared" si="15"/>
        <v>4.8488745980707399</v>
      </c>
      <c r="BO34" s="1">
        <f t="shared" si="16"/>
        <v>1.0199127146164999</v>
      </c>
      <c r="BP34" s="1">
        <f t="shared" si="17"/>
        <v>1.0689281767980288</v>
      </c>
      <c r="BQ34" s="1">
        <f t="shared" si="18"/>
        <v>1.069011862350314</v>
      </c>
      <c r="BR34" s="1">
        <f t="shared" si="19"/>
        <v>1.0917616583669945</v>
      </c>
      <c r="BT34" s="1">
        <f t="shared" si="1"/>
        <v>1.2334293948126802</v>
      </c>
      <c r="BV34" s="1">
        <f>6*((Q34-Q135)/(Q134-Q135))+1</f>
        <v>1.1011513816115379</v>
      </c>
      <c r="BW34" s="1">
        <f>6*((R34-R135)/(R134-R135))+1</f>
        <v>1.3772883295194509</v>
      </c>
      <c r="BX34" s="1">
        <f>6*((S34-S135)/(S134-S135))+1</f>
        <v>2.0081447963800905</v>
      </c>
      <c r="BY34" s="1">
        <f>6*((T34-T135)/(T134-T135))+1</f>
        <v>6.7183106540070501</v>
      </c>
      <c r="CB34" s="1">
        <f>6*((W34-W135)/(W134-W135))+1</f>
        <v>2.7352550233665882</v>
      </c>
      <c r="CC34" s="1">
        <f t="shared" si="2"/>
        <v>1.566818277558091</v>
      </c>
      <c r="CE34" s="1">
        <f t="shared" si="3"/>
        <v>3.532855644349052</v>
      </c>
      <c r="CF34" s="1">
        <f t="shared" ref="CF34:CM34" si="46">6*((AA34-AA135)/(AA134-AA135))+1</f>
        <v>2.4900022188631157</v>
      </c>
      <c r="CG34" s="1">
        <f t="shared" si="46"/>
        <v>1.8744870575838866</v>
      </c>
      <c r="CI34" s="1">
        <f t="shared" si="46"/>
        <v>2.4607255707458693</v>
      </c>
      <c r="CJ34" s="1">
        <f t="shared" si="46"/>
        <v>1.0484026347880611</v>
      </c>
      <c r="CK34" s="1">
        <f t="shared" si="46"/>
        <v>1</v>
      </c>
      <c r="CL34" s="1">
        <f t="shared" si="46"/>
        <v>1.43687395028316</v>
      </c>
      <c r="CM34" s="1">
        <f t="shared" si="46"/>
        <v>1.2634337007755283</v>
      </c>
      <c r="CO34" s="1">
        <f>6*((AJ34-AJ135)/(AJ134-AJ135))+1</f>
        <v>1.6832977827497118</v>
      </c>
      <c r="CQ34" s="1">
        <f t="shared" si="5"/>
        <v>5.136443955306996</v>
      </c>
      <c r="CU34" s="1">
        <f>6*((AP34-AP134)/(AP135-AP134))+1</f>
        <v>6.3299342601620827</v>
      </c>
      <c r="CV34" s="1">
        <f>6*((AQ34-AQ134)/(AQ135-AQ134))+1</f>
        <v>5.7684738522279906</v>
      </c>
      <c r="CX34" s="1">
        <f>6*((AS34-AS134)/(AS135-AS134))+1</f>
        <v>6.8253773495462635</v>
      </c>
      <c r="CY34" s="1">
        <f t="shared" si="6"/>
        <v>3.4726336123631683</v>
      </c>
      <c r="CZ34" s="1">
        <f>6*((AU34-AU135)/(AU134-AU135))+1</f>
        <v>1.3829965769683452</v>
      </c>
      <c r="DA34" s="1">
        <f t="shared" si="7"/>
        <v>5.7865141087871415</v>
      </c>
      <c r="DB34" s="1">
        <f t="shared" si="8"/>
        <v>1.18985578888907</v>
      </c>
      <c r="DC34" s="1">
        <f>6*((AX34-AX135)/(AX134-AX135))+1</f>
        <v>5.2943810796527329</v>
      </c>
      <c r="DD34" s="1">
        <f>6*((AY34-AY135)/(AY134-AY135))+1</f>
        <v>6.3685784633967888</v>
      </c>
      <c r="DE34" s="1">
        <f>6*((AZ34-AZ135)/(AZ134-AZ135))+1</f>
        <v>6.62051988966883</v>
      </c>
      <c r="DF34" s="1">
        <f>6*((BA34-BA135)/(BA134-BA135))+1</f>
        <v>5.4978400227946587</v>
      </c>
      <c r="DG34" s="1">
        <f t="shared" si="9"/>
        <v>6.3955363321799314</v>
      </c>
      <c r="DI34" s="1">
        <f>6*((BD34-BD135)/(BD134-BD135))+1</f>
        <v>1.5280757521109658</v>
      </c>
      <c r="DJ34" s="1">
        <f>6*((BE34-BE135)/(BE134-BE135))+1</f>
        <v>1.6140095485472956</v>
      </c>
      <c r="DL34" s="1">
        <f>6*((BG34-BG135)/(BG134-BG135))+1</f>
        <v>1.1985196826640871</v>
      </c>
      <c r="DM34" s="1">
        <f t="shared" si="10"/>
        <v>3.3059521986909202</v>
      </c>
      <c r="DN34" s="27">
        <v>28</v>
      </c>
      <c r="DO34" s="5" t="s">
        <v>152</v>
      </c>
      <c r="DP34" s="1">
        <v>3.5692016852952784</v>
      </c>
      <c r="DQ34" s="1" t="s">
        <v>149</v>
      </c>
      <c r="DR34" s="1">
        <v>3.4836017416497187</v>
      </c>
      <c r="DS34" s="5" t="s">
        <v>128</v>
      </c>
      <c r="DT34" s="1">
        <v>3.4857870502677413</v>
      </c>
    </row>
    <row r="35" spans="1:124">
      <c r="A35" s="6" t="s">
        <v>153</v>
      </c>
      <c r="B35" s="5" t="s">
        <v>154</v>
      </c>
      <c r="C35" s="22"/>
      <c r="D35" s="20">
        <v>14.54</v>
      </c>
      <c r="E35" s="20">
        <v>6.2289706546017488E-2</v>
      </c>
      <c r="F35" s="23">
        <v>9.86</v>
      </c>
      <c r="G35" s="23">
        <v>8198.1</v>
      </c>
      <c r="H35" s="23">
        <v>21613.200000000001</v>
      </c>
      <c r="I35" s="21">
        <v>9.39</v>
      </c>
      <c r="J35" s="31">
        <v>0</v>
      </c>
      <c r="K35" s="31">
        <v>68556.025042971683</v>
      </c>
      <c r="L35" s="31">
        <v>65786.384521194792</v>
      </c>
      <c r="M35" s="6">
        <v>-1252.4028659637677</v>
      </c>
      <c r="N35" s="1">
        <v>243.7</v>
      </c>
      <c r="O35" s="1">
        <v>62.8</v>
      </c>
      <c r="P35" s="1">
        <v>192</v>
      </c>
      <c r="Q35" s="1">
        <v>0.75220076205492048</v>
      </c>
      <c r="R35" s="1">
        <v>189</v>
      </c>
      <c r="S35" s="1">
        <v>105.6</v>
      </c>
      <c r="T35" s="1">
        <v>0.95589954897265994</v>
      </c>
      <c r="U35" s="1">
        <v>1.0776489776897537E-3</v>
      </c>
      <c r="V35" s="19">
        <v>3.4275333756062453E-5</v>
      </c>
      <c r="W35" s="24">
        <v>8.3578232235701897</v>
      </c>
      <c r="X35" s="1">
        <v>4.6085182047992312E-3</v>
      </c>
      <c r="Y35" s="1">
        <v>900.00000000000011</v>
      </c>
      <c r="Z35" s="17">
        <v>8.8144733309340594E-3</v>
      </c>
      <c r="AA35" s="25">
        <v>0.2868388430932346</v>
      </c>
      <c r="AB35" s="25">
        <v>0.72193854705473637</v>
      </c>
      <c r="AC35" s="1">
        <v>2.3250101397862362E-3</v>
      </c>
      <c r="AD35" s="1">
        <v>1357.7676475124676</v>
      </c>
      <c r="AE35" s="1">
        <v>5848.4725151919483</v>
      </c>
      <c r="AF35" s="1">
        <v>54.47</v>
      </c>
      <c r="AG35" s="24">
        <v>4173.486483728504</v>
      </c>
      <c r="AH35" s="24">
        <v>7.7976384295042084E-2</v>
      </c>
      <c r="AI35" s="24">
        <v>0.32543338590537768</v>
      </c>
      <c r="AJ35" s="24">
        <v>0.2985210193484259</v>
      </c>
      <c r="AK35" s="24">
        <v>1.7680359662502212</v>
      </c>
      <c r="AL35" s="24">
        <v>73.726814164852925</v>
      </c>
      <c r="AM35" s="24">
        <v>21.793399713229707</v>
      </c>
      <c r="AN35" s="24">
        <v>1.7708922440632264</v>
      </c>
      <c r="AO35" s="24">
        <v>3.4076015727391873</v>
      </c>
      <c r="AP35" s="24">
        <v>12503.785714285714</v>
      </c>
      <c r="AQ35" s="1">
        <v>3646.9375</v>
      </c>
      <c r="AR35" s="24">
        <v>0</v>
      </c>
      <c r="AS35" s="24">
        <v>26.214678178963894</v>
      </c>
      <c r="AT35" s="24">
        <v>418.42857142857144</v>
      </c>
      <c r="AU35" s="24">
        <v>762.54883915157109</v>
      </c>
      <c r="AV35" s="26">
        <v>210.98467321325541</v>
      </c>
      <c r="AW35" s="24">
        <v>33409.724570227008</v>
      </c>
      <c r="AX35" s="24">
        <v>0.90774764265577912</v>
      </c>
      <c r="AY35" s="26">
        <v>0.77420530766987461</v>
      </c>
      <c r="AZ35" s="24">
        <v>0.91540293574414311</v>
      </c>
      <c r="BA35" s="24">
        <v>4.5733385580219089E-2</v>
      </c>
      <c r="BB35" s="24">
        <v>2.7670171555063638</v>
      </c>
      <c r="BC35" s="24">
        <v>0.70563841502023095</v>
      </c>
      <c r="BD35" s="24">
        <v>-0.83468078258575673</v>
      </c>
      <c r="BE35" s="26">
        <v>-0.96801646252963125</v>
      </c>
      <c r="BF35" s="26">
        <v>-3.8724540412413695E-2</v>
      </c>
      <c r="BG35" s="26">
        <v>85170.276041124656</v>
      </c>
      <c r="BI35" s="1">
        <f t="shared" si="11"/>
        <v>6.3916837782340865</v>
      </c>
      <c r="BJ35" s="1">
        <f t="shared" si="12"/>
        <v>2.8280739994406865</v>
      </c>
      <c r="BK35" s="1">
        <f t="shared" si="13"/>
        <v>6.0743944636678204</v>
      </c>
      <c r="BL35" s="1">
        <f t="shared" si="0"/>
        <v>4.3520065705627449</v>
      </c>
      <c r="BM35" s="1">
        <f t="shared" si="14"/>
        <v>6.1939999461395523</v>
      </c>
      <c r="BN35" s="1">
        <f t="shared" si="15"/>
        <v>5.0900321543408369</v>
      </c>
      <c r="BO35" s="1">
        <f t="shared" si="16"/>
        <v>1.0199127146164999</v>
      </c>
      <c r="BP35" s="1">
        <f t="shared" si="17"/>
        <v>1.1220333026754716</v>
      </c>
      <c r="BQ35" s="1">
        <f t="shared" si="18"/>
        <v>1.0611455480104734</v>
      </c>
      <c r="BR35" s="1">
        <f t="shared" si="19"/>
        <v>1.1051732608517542</v>
      </c>
      <c r="BT35" s="1">
        <f t="shared" si="1"/>
        <v>1.3129682997118155</v>
      </c>
      <c r="BV35" s="1">
        <f>6*((Q35-Q135)/(Q134-Q135))+1</f>
        <v>1.0513109580815652</v>
      </c>
      <c r="BW35" s="1">
        <f>6*((R35-R135)/(R134-R135))+1</f>
        <v>1.4490846681922198</v>
      </c>
      <c r="BX35" s="1">
        <f>6*((S35-S135)/(S134-S135))+1</f>
        <v>2.7375565610859729</v>
      </c>
      <c r="BY35" s="1">
        <f>6*((T35-T135)/(T134-T135))+1</f>
        <v>5.8663258410704149</v>
      </c>
      <c r="CB35" s="1">
        <f>6*((W35-W135)/(W134-W135))+1</f>
        <v>2.0383317025677767</v>
      </c>
      <c r="CC35" s="1">
        <f t="shared" si="2"/>
        <v>2.0484404982015478</v>
      </c>
      <c r="CE35" s="1">
        <f t="shared" si="3"/>
        <v>2.0929621071824744</v>
      </c>
      <c r="CF35" s="1">
        <f t="shared" ref="CF35:CM35" si="47">6*((AA35-AA135)/(AA134-AA135))+1</f>
        <v>4.6027630888993531</v>
      </c>
      <c r="CG35" s="1">
        <f t="shared" si="47"/>
        <v>1.8718422868986788</v>
      </c>
      <c r="CI35" s="1">
        <f t="shared" si="47"/>
        <v>1.7971825094918588</v>
      </c>
      <c r="CJ35" s="1">
        <f t="shared" si="47"/>
        <v>1.3879898738949321</v>
      </c>
      <c r="CK35" s="1">
        <f t="shared" si="47"/>
        <v>1</v>
      </c>
      <c r="CL35" s="1">
        <f t="shared" si="47"/>
        <v>2.4203389023344362</v>
      </c>
      <c r="CM35" s="1">
        <f t="shared" si="47"/>
        <v>1.0557849818512262</v>
      </c>
      <c r="CO35" s="1">
        <f>6*((AJ35-AJ135)/(AJ134-AJ135))+1</f>
        <v>1.6986084205955607</v>
      </c>
      <c r="CQ35" s="1">
        <f t="shared" si="5"/>
        <v>4.1577412576683255</v>
      </c>
      <c r="CU35" s="1">
        <f>6*((AP35-AP134)/(AP135-AP134))+1</f>
        <v>4.3710610629390771</v>
      </c>
      <c r="CV35" s="1">
        <f>6*((AQ35-AQ134)/(AQ135-AQ134))+1</f>
        <v>3.3988669122467283</v>
      </c>
      <c r="CX35" s="1">
        <f>6*((AS35-AS134)/(AS135-AS134))+1</f>
        <v>6.6155187483868563</v>
      </c>
      <c r="CY35" s="1">
        <f t="shared" si="6"/>
        <v>5.4672983166222062</v>
      </c>
      <c r="CZ35" s="1">
        <f>6*((AU35-AU135)/(AU134-AU135))+1</f>
        <v>1.0596650447625366</v>
      </c>
      <c r="DA35" s="1">
        <f t="shared" si="7"/>
        <v>5.422608037203025</v>
      </c>
      <c r="DB35" s="1">
        <f t="shared" si="8"/>
        <v>1.2221641979366415</v>
      </c>
      <c r="DC35" s="1">
        <f>6*((AX35-AX135)/(AX134-AX135))+1</f>
        <v>3.5446654806189</v>
      </c>
      <c r="DD35" s="1">
        <f>6*((AY35-AY135)/(AY134-AY135))+1</f>
        <v>5.307018986408031</v>
      </c>
      <c r="DE35" s="1">
        <f>6*((AZ35-AZ135)/(AZ134-AZ135))+1</f>
        <v>6.5197854066200254</v>
      </c>
      <c r="DF35" s="1">
        <f>6*((BA35-BA135)/(BA134-BA135))+1</f>
        <v>5.907123782258787</v>
      </c>
      <c r="DG35" s="1">
        <f t="shared" si="9"/>
        <v>6.6777531820697291</v>
      </c>
      <c r="DI35" s="1">
        <f>6*((BD35-BD135)/(BD134-BD135))+1</f>
        <v>1.2350819125631234</v>
      </c>
      <c r="DJ35" s="1">
        <f>6*((BE35-BE135)/(BE134-BE135))+1</f>
        <v>1.0580409818299941</v>
      </c>
      <c r="DL35" s="1">
        <f>6*((BG35-BG135)/(BG134-BG135))+1</f>
        <v>1.2287425979568189</v>
      </c>
      <c r="DM35" s="1">
        <f t="shared" si="10"/>
        <v>3.1634067225402522</v>
      </c>
      <c r="DN35" s="27">
        <v>29</v>
      </c>
      <c r="DO35" s="5" t="s">
        <v>148</v>
      </c>
      <c r="DP35" s="1">
        <v>3.5590291874727851</v>
      </c>
      <c r="DQ35" s="1" t="s">
        <v>128</v>
      </c>
      <c r="DR35" s="1">
        <v>3.4734560300551895</v>
      </c>
      <c r="DS35" s="5" t="s">
        <v>156</v>
      </c>
      <c r="DT35" s="1">
        <v>3.4765347717347916</v>
      </c>
    </row>
    <row r="36" spans="1:124">
      <c r="A36" s="6" t="s">
        <v>155</v>
      </c>
      <c r="B36" s="5" t="s">
        <v>156</v>
      </c>
      <c r="C36" s="22"/>
      <c r="D36" s="20">
        <v>26.07</v>
      </c>
      <c r="E36" s="20">
        <v>5.7189184451553528E-2</v>
      </c>
      <c r="F36" s="23">
        <v>12.33</v>
      </c>
      <c r="G36" s="23">
        <v>2311.1999999999998</v>
      </c>
      <c r="H36" s="23">
        <v>18490</v>
      </c>
      <c r="I36" s="21">
        <v>9.26</v>
      </c>
      <c r="J36" s="31">
        <v>0</v>
      </c>
      <c r="K36" s="31">
        <v>122263.32168073292</v>
      </c>
      <c r="L36" s="31">
        <v>186903.6432971131</v>
      </c>
      <c r="M36" s="6">
        <v>-3118.8871984351226</v>
      </c>
      <c r="N36" s="1">
        <v>81.2</v>
      </c>
      <c r="O36" s="1">
        <v>33.1</v>
      </c>
      <c r="P36" s="1">
        <v>0</v>
      </c>
      <c r="Q36" s="1">
        <v>2.8240063105306983</v>
      </c>
      <c r="R36" s="1">
        <v>151.6</v>
      </c>
      <c r="S36" s="1">
        <v>40.200000000000003</v>
      </c>
      <c r="T36" s="1">
        <v>0.98133731470619601</v>
      </c>
      <c r="U36" s="1">
        <v>1.4127363616605086E-3</v>
      </c>
      <c r="V36" s="19">
        <v>0</v>
      </c>
      <c r="W36" s="24">
        <v>7.284807692307691</v>
      </c>
      <c r="X36" s="1">
        <v>9.1091271531527334E-3</v>
      </c>
      <c r="Y36" s="1">
        <v>900</v>
      </c>
      <c r="Z36" s="17">
        <v>2.050922476883299E-2</v>
      </c>
      <c r="AA36" s="25">
        <v>0.13488759367194006</v>
      </c>
      <c r="AB36" s="25">
        <v>43.49297632468997</v>
      </c>
      <c r="AC36" s="1">
        <v>5.6970068802313859E-4</v>
      </c>
      <c r="AD36" s="1">
        <v>3300.8808449099433</v>
      </c>
      <c r="AE36" s="1">
        <v>2231.1980218511053</v>
      </c>
      <c r="AF36" s="1">
        <v>54.47</v>
      </c>
      <c r="AG36" s="24">
        <v>3583.8132822443226</v>
      </c>
      <c r="AH36" s="24">
        <v>0.10955782461983435</v>
      </c>
      <c r="AI36" s="24">
        <v>0.3926347870463564</v>
      </c>
      <c r="AJ36" s="24">
        <v>0.1576756211928656</v>
      </c>
      <c r="AK36" s="24">
        <v>1.9019238354003245</v>
      </c>
      <c r="AL36" s="24">
        <v>74.543143871335289</v>
      </c>
      <c r="AM36" s="24">
        <v>24.979184013322229</v>
      </c>
      <c r="AN36" s="24">
        <v>3.6811429072264343</v>
      </c>
      <c r="AO36" s="24">
        <v>10.526315789473683</v>
      </c>
      <c r="AP36" s="24">
        <v>11409.5</v>
      </c>
      <c r="AQ36" s="1">
        <v>1521.2666666666667</v>
      </c>
      <c r="AR36" s="24">
        <v>0</v>
      </c>
      <c r="AS36" s="24">
        <v>26.04</v>
      </c>
      <c r="AT36" s="24">
        <v>335</v>
      </c>
      <c r="AU36" s="24">
        <v>2284.3268635785971</v>
      </c>
      <c r="AV36" s="26">
        <v>0</v>
      </c>
      <c r="AW36" s="24">
        <v>97778.080628033887</v>
      </c>
      <c r="AX36" s="24">
        <v>0.96135521439915295</v>
      </c>
      <c r="AY36" s="26">
        <v>0.93991529910005289</v>
      </c>
      <c r="AZ36" s="24">
        <v>0.94335627316040238</v>
      </c>
      <c r="BA36" s="24">
        <v>5.9549278643352514E-2</v>
      </c>
      <c r="BB36" s="24">
        <v>0</v>
      </c>
      <c r="BC36" s="24">
        <v>-0.77122371780038057</v>
      </c>
      <c r="BD36" s="24">
        <v>0.22574976501139105</v>
      </c>
      <c r="BE36" s="26">
        <v>-0.63817674144710346</v>
      </c>
      <c r="BF36" s="26">
        <v>-0.15071595223935222</v>
      </c>
      <c r="BG36" s="26">
        <v>242468.81350261957</v>
      </c>
      <c r="BI36" s="1">
        <f t="shared" si="11"/>
        <v>4.6160164271047224</v>
      </c>
      <c r="BJ36" s="1">
        <f t="shared" si="12"/>
        <v>2.6673386889471868</v>
      </c>
      <c r="BK36" s="1">
        <f t="shared" si="13"/>
        <v>5.6470588235294121</v>
      </c>
      <c r="BL36" s="1">
        <f t="shared" si="0"/>
        <v>6.3527089410631845</v>
      </c>
      <c r="BM36" s="1">
        <f t="shared" si="14"/>
        <v>6.3381859031819978</v>
      </c>
      <c r="BN36" s="1">
        <f t="shared" si="15"/>
        <v>4.964630225080386</v>
      </c>
      <c r="BO36" s="1">
        <f t="shared" si="16"/>
        <v>1.0199127146164999</v>
      </c>
      <c r="BP36" s="1">
        <f t="shared" si="17"/>
        <v>1.2237515266066674</v>
      </c>
      <c r="BQ36" s="1">
        <f t="shared" si="18"/>
        <v>1.188828176601171</v>
      </c>
      <c r="BR36" s="1">
        <f t="shared" si="19"/>
        <v>1.2860630482731401</v>
      </c>
      <c r="BT36" s="1">
        <f t="shared" si="1"/>
        <v>1.1417867435158502</v>
      </c>
      <c r="BV36" s="1">
        <f>6*((Q36-Q135)/(Q134-Q135))+1</f>
        <v>1.1993787187438143</v>
      </c>
      <c r="BW36" s="1">
        <f>6*((R36-R135)/(R134-R135))+1</f>
        <v>1.3421052631578947</v>
      </c>
      <c r="BX36" s="1">
        <f>6*((S36-S135)/(S134-S135))+1</f>
        <v>1.5538461538461539</v>
      </c>
      <c r="BY36" s="1">
        <f>6*((T36-T135)/(T134-T135))+1</f>
        <v>6.8104598710007336</v>
      </c>
      <c r="CB36" s="1">
        <f>6*((W36-W135)/(W134-W135))+1</f>
        <v>1.9050259345879736</v>
      </c>
      <c r="CC36" s="1">
        <f t="shared" si="2"/>
        <v>3.0723315795274715</v>
      </c>
      <c r="CE36" s="1">
        <f t="shared" si="3"/>
        <v>3.5430680516503781</v>
      </c>
      <c r="CF36" s="1">
        <f t="shared" ref="CF36:CM36" si="48">6*((AA36-AA135)/(AA134-AA135))+1</f>
        <v>2.6942197869406401</v>
      </c>
      <c r="CG36" s="1">
        <f t="shared" si="48"/>
        <v>2.346282658051027</v>
      </c>
      <c r="CI36" s="1">
        <f t="shared" si="48"/>
        <v>2.9380373956470733</v>
      </c>
      <c r="CJ36" s="1">
        <f t="shared" si="48"/>
        <v>1.1464407799489615</v>
      </c>
      <c r="CK36" s="1">
        <f t="shared" si="48"/>
        <v>1</v>
      </c>
      <c r="CL36" s="1">
        <f t="shared" si="48"/>
        <v>2.2181615646065183</v>
      </c>
      <c r="CM36" s="1">
        <f t="shared" si="48"/>
        <v>1.0801209603459379</v>
      </c>
      <c r="CO36" s="1">
        <f>6*((AJ36-AJ135)/(AJ134-AJ135))+1</f>
        <v>1.6542262654650424</v>
      </c>
      <c r="CQ36" s="1">
        <f t="shared" si="5"/>
        <v>4.5694832609843541</v>
      </c>
      <c r="CU36" s="1">
        <f>6*((AP36-AP134)/(AP135-AP134))+1</f>
        <v>4.6156986495035985</v>
      </c>
      <c r="CV36" s="1">
        <f>6*((AQ36-AQ134)/(AQ135-AQ134))+1</f>
        <v>5.4978399743265527</v>
      </c>
      <c r="CX36" s="1">
        <f>6*((AS36-AS134)/(AS135-AS134))+1</f>
        <v>6.6201004419694218</v>
      </c>
      <c r="CY36" s="1">
        <f t="shared" si="6"/>
        <v>4.50032195750161</v>
      </c>
      <c r="CZ36" s="1">
        <f>6*((AU36-AU135)/(AU134-AU135))+1</f>
        <v>1.9393082594391982</v>
      </c>
      <c r="DA36" s="1">
        <f t="shared" si="7"/>
        <v>6.9679158537936257</v>
      </c>
      <c r="DB36" s="1">
        <f t="shared" si="8"/>
        <v>1.7085341593055499</v>
      </c>
      <c r="DC36" s="1">
        <f>6*((AX36-AX135)/(AX134-AX135))+1</f>
        <v>5.8966982429683901</v>
      </c>
      <c r="DD36" s="1">
        <f>6*((AY36-AY135)/(AY134-AY135))+1</f>
        <v>6.7058921426383247</v>
      </c>
      <c r="DE36" s="1">
        <f>6*((AZ36-AZ135)/(AZ134-AZ135))+1</f>
        <v>6.7402658110208264</v>
      </c>
      <c r="DF36" s="1">
        <f>6*((BA36-BA135)/(BA134-BA135))+1</f>
        <v>6.8980777250013467</v>
      </c>
      <c r="DG36" s="1">
        <f t="shared" si="9"/>
        <v>7</v>
      </c>
      <c r="DI36" s="1">
        <f>6*((BD36-BD135)/(BD134-BD135))+1</f>
        <v>3.2184511202743371</v>
      </c>
      <c r="DJ36" s="1">
        <f>6*((BE36-BE135)/(BE134-BE135))+1</f>
        <v>2.2244103138325286</v>
      </c>
      <c r="DL36" s="1">
        <f>6*((BG36-BG135)/(BG134-BG135))+1</f>
        <v>1.6512007346003692</v>
      </c>
      <c r="DM36" s="1">
        <f t="shared" si="10"/>
        <v>3.5167663059333294</v>
      </c>
      <c r="DN36" s="27">
        <v>30</v>
      </c>
      <c r="DO36" s="5" t="s">
        <v>156</v>
      </c>
      <c r="DP36" s="1">
        <v>3.5579490690358968</v>
      </c>
      <c r="DQ36" s="1" t="s">
        <v>156</v>
      </c>
      <c r="DR36" s="1">
        <v>3.4698479617595428</v>
      </c>
      <c r="DS36" s="5" t="s">
        <v>168</v>
      </c>
      <c r="DT36" s="1">
        <v>3.4679430952852162</v>
      </c>
    </row>
    <row r="37" spans="1:124">
      <c r="A37" s="6" t="s">
        <v>157</v>
      </c>
      <c r="B37" s="5" t="s">
        <v>158</v>
      </c>
      <c r="C37" s="22"/>
      <c r="D37" s="20">
        <v>14.75</v>
      </c>
      <c r="E37" s="20">
        <v>2.5424239119997787E-2</v>
      </c>
      <c r="F37" s="23">
        <v>15.21</v>
      </c>
      <c r="G37" s="23">
        <v>2796.7</v>
      </c>
      <c r="H37" s="23">
        <v>17388</v>
      </c>
      <c r="I37" s="21">
        <v>8.0299999999999994</v>
      </c>
      <c r="J37" s="31">
        <v>4844.1602884481563</v>
      </c>
      <c r="K37" s="31">
        <v>21961.765731802243</v>
      </c>
      <c r="L37" s="31">
        <v>53489.050985923059</v>
      </c>
      <c r="M37" s="6">
        <v>-855.076586244645</v>
      </c>
      <c r="N37" s="1">
        <v>562.6</v>
      </c>
      <c r="O37" s="1">
        <v>33.4</v>
      </c>
      <c r="P37" s="1">
        <v>57.1</v>
      </c>
      <c r="Q37" s="1">
        <v>0.32754335970367138</v>
      </c>
      <c r="R37" s="1">
        <v>105.8</v>
      </c>
      <c r="S37" s="1">
        <v>46.9</v>
      </c>
      <c r="T37" s="1">
        <v>0.94281186509548964</v>
      </c>
      <c r="U37" s="1">
        <v>4.4391576806047597E-4</v>
      </c>
      <c r="V37" s="19">
        <v>1.1392246437074927E-5</v>
      </c>
      <c r="W37" s="24">
        <v>8.8428906250000008</v>
      </c>
      <c r="X37" s="1">
        <v>2.2594344013753161E-2</v>
      </c>
      <c r="Y37" s="1">
        <v>1004.0192926045015</v>
      </c>
      <c r="Z37" s="17">
        <v>6.5700712666387825E-3</v>
      </c>
      <c r="AA37" s="25">
        <v>9.9665881686638355E-2</v>
      </c>
      <c r="AB37" s="25">
        <v>3.5683087470159758</v>
      </c>
      <c r="AC37" s="1">
        <v>4.9149406057094689E-4</v>
      </c>
      <c r="AD37" s="1">
        <v>1727.5886194713021</v>
      </c>
      <c r="AE37" s="1">
        <v>15481.229887528152</v>
      </c>
      <c r="AF37" s="1">
        <v>54.47</v>
      </c>
      <c r="AG37" s="24">
        <v>11160.098442349414</v>
      </c>
      <c r="AH37" s="24">
        <v>1.7413862410957385E-2</v>
      </c>
      <c r="AI37" s="24">
        <v>0.19434041876781255</v>
      </c>
      <c r="AJ37" s="24">
        <v>0.10676162375315931</v>
      </c>
      <c r="AK37" s="24">
        <v>2.0478376702530543</v>
      </c>
      <c r="AL37" s="24">
        <v>73.30975680808784</v>
      </c>
      <c r="AM37" s="24">
        <v>17.059075307631339</v>
      </c>
      <c r="AN37" s="24">
        <v>2.2638021134244606</v>
      </c>
      <c r="AO37" s="24">
        <v>12.211410036252623</v>
      </c>
      <c r="AP37" s="24">
        <v>13073.468085106382</v>
      </c>
      <c r="AQ37" s="1">
        <v>2089.9761904761904</v>
      </c>
      <c r="AR37" s="24">
        <v>6827.2555555555555</v>
      </c>
      <c r="AS37" s="24">
        <v>25.118677361270258</v>
      </c>
      <c r="AT37" s="24">
        <v>297.76666666666665</v>
      </c>
      <c r="AU37" s="24">
        <v>1215.65747274405</v>
      </c>
      <c r="AV37" s="26">
        <v>97.5370451442177</v>
      </c>
      <c r="AW37" s="24">
        <v>25195.140861104352</v>
      </c>
      <c r="AX37" s="24">
        <v>0.95668675849849749</v>
      </c>
      <c r="AY37" s="26">
        <v>0.86992131181712384</v>
      </c>
      <c r="AZ37" s="24">
        <v>0.9327589501294099</v>
      </c>
      <c r="BA37" s="24">
        <v>4.6991442426604565E-2</v>
      </c>
      <c r="BB37" s="24">
        <v>10.960731986275258</v>
      </c>
      <c r="BC37" s="24">
        <v>0.11528217457061267</v>
      </c>
      <c r="BD37" s="24">
        <v>-0.37744795049515745</v>
      </c>
      <c r="BE37" s="26">
        <v>-0.87525765072532935</v>
      </c>
      <c r="BF37" s="26">
        <v>-0.34922810026427481</v>
      </c>
      <c r="BG37" s="26">
        <v>66721.96170915394</v>
      </c>
      <c r="BI37" s="1">
        <f t="shared" si="11"/>
        <v>6.359342915811089</v>
      </c>
      <c r="BJ37" s="1">
        <f t="shared" si="12"/>
        <v>1.6663140377220964</v>
      </c>
      <c r="BK37" s="1">
        <f t="shared" si="13"/>
        <v>5.1487889273356391</v>
      </c>
      <c r="BL37" s="1">
        <f t="shared" si="0"/>
        <v>6.1877085162423171</v>
      </c>
      <c r="BM37" s="1">
        <f t="shared" si="14"/>
        <v>6.3890609430964371</v>
      </c>
      <c r="BN37" s="1">
        <f t="shared" si="15"/>
        <v>3.778135048231511</v>
      </c>
      <c r="BO37" s="1">
        <f t="shared" si="16"/>
        <v>1.0363405172985549</v>
      </c>
      <c r="BP37" s="1">
        <f t="shared" si="17"/>
        <v>1.0337867216850323</v>
      </c>
      <c r="BQ37" s="1">
        <f t="shared" si="18"/>
        <v>1.0481816163106568</v>
      </c>
      <c r="BR37" s="1">
        <f t="shared" si="19"/>
        <v>1.0666664997582074</v>
      </c>
      <c r="BT37" s="1">
        <f t="shared" si="1"/>
        <v>1.1435158501440923</v>
      </c>
      <c r="BV37" s="1">
        <f>6*((Q37-Q135)/(Q134-Q135))+1</f>
        <v>1.0209615506957916</v>
      </c>
      <c r="BW37" s="1">
        <f>6*((R37-R135)/(R134-R135))+1</f>
        <v>1.2110983981693364</v>
      </c>
      <c r="BX37" s="1">
        <f>6*((S37-S135)/(S134-S135))+1</f>
        <v>1.6751131221719455</v>
      </c>
      <c r="BY37" s="1">
        <f>6*((T37-T135)/(T134-T135))+1</f>
        <v>5.3805706119813852</v>
      </c>
      <c r="CB37" s="1">
        <f>6*((W37-W135)/(W134-W135))+1</f>
        <v>2.0985939080863565</v>
      </c>
      <c r="CC37" s="1">
        <f t="shared" si="2"/>
        <v>6.1402260426458515</v>
      </c>
      <c r="CE37" s="1">
        <f t="shared" si="3"/>
        <v>1.814664548444848</v>
      </c>
      <c r="CF37" s="1">
        <f t="shared" ref="CF37:CM37" si="49">6*((AA37-AA135)/(AA134-AA135))+1</f>
        <v>2.2518268303240823</v>
      </c>
      <c r="CG37" s="1">
        <f t="shared" si="49"/>
        <v>1.9034158236720309</v>
      </c>
      <c r="CI37" s="1">
        <f t="shared" si="49"/>
        <v>2.0143145136525007</v>
      </c>
      <c r="CJ37" s="1">
        <f t="shared" si="49"/>
        <v>2.0312321326100582</v>
      </c>
      <c r="CK37" s="1">
        <f t="shared" si="49"/>
        <v>1</v>
      </c>
      <c r="CL37" s="1">
        <f t="shared" si="49"/>
        <v>4.8157921838753364</v>
      </c>
      <c r="CM37" s="1">
        <f t="shared" si="49"/>
        <v>1.009116805384316</v>
      </c>
      <c r="CO37" s="1">
        <f>6*((AJ37-AJ135)/(AJ134-AJ135))+1</f>
        <v>1.638182624975006</v>
      </c>
      <c r="CQ37" s="1">
        <f t="shared" si="5"/>
        <v>3.9473850373708914</v>
      </c>
      <c r="CU37" s="1">
        <f>6*((AP37-AP134)/(AP135-AP134))+1</f>
        <v>4.2437033550877112</v>
      </c>
      <c r="CV37" s="1">
        <f>6*((AQ37-AQ134)/(AQ135-AQ134))+1</f>
        <v>4.936273267052055</v>
      </c>
      <c r="CX37" s="1">
        <f>6*((AS37-AS134)/(AS135-AS134))+1</f>
        <v>6.6442661279548094</v>
      </c>
      <c r="CY37" s="1">
        <f t="shared" si="6"/>
        <v>4.0687701223438504</v>
      </c>
      <c r="CZ37" s="1">
        <f>6*((AU37-AU135)/(AU134-AU135))+1</f>
        <v>1.3215783650058797</v>
      </c>
      <c r="DA37" s="1">
        <f t="shared" si="7"/>
        <v>6.2535286143178803</v>
      </c>
      <c r="DB37" s="1">
        <f t="shared" si="8"/>
        <v>1.1600944635833268</v>
      </c>
      <c r="DC37" s="1">
        <f>6*((AX37-AX135)/(AX134-AX135))+1</f>
        <v>5.6918696922463052</v>
      </c>
      <c r="DD37" s="1">
        <f>6*((AY37-AY135)/(AY134-AY135))+1</f>
        <v>6.1150242712289584</v>
      </c>
      <c r="DE37" s="1">
        <f>6*((AZ37-AZ135)/(AZ134-AZ135))+1</f>
        <v>6.6566800111341875</v>
      </c>
      <c r="DF37" s="1">
        <f>6*((BA37-BA135)/(BA134-BA135))+1</f>
        <v>5.9973587302583926</v>
      </c>
      <c r="DG37" s="1">
        <f t="shared" si="9"/>
        <v>5.7235131528783842</v>
      </c>
      <c r="DI37" s="1">
        <f>6*((BD37-BD135)/(BD134-BD135))+1</f>
        <v>2.0902642929443402</v>
      </c>
      <c r="DJ37" s="1">
        <f>6*((BE37-BE135)/(BE134-BE135))+1</f>
        <v>1.3860519109153433</v>
      </c>
      <c r="DL37" s="1">
        <f>6*((BG37-BG135)/(BG134-BG135))+1</f>
        <v>1.1791957895587646</v>
      </c>
      <c r="DM37" s="1">
        <f t="shared" si="10"/>
        <v>3.2923454260525138</v>
      </c>
      <c r="DN37" s="27">
        <v>31</v>
      </c>
      <c r="DO37" s="5" t="s">
        <v>159</v>
      </c>
      <c r="DP37" s="1">
        <v>3.5540562366343056</v>
      </c>
      <c r="DQ37" s="1" t="s">
        <v>182</v>
      </c>
      <c r="DR37" s="1">
        <v>3.4639617803907621</v>
      </c>
      <c r="DS37" s="5" t="s">
        <v>152</v>
      </c>
      <c r="DT37" s="1">
        <v>3.4651057445938256</v>
      </c>
    </row>
    <row r="38" spans="1:124">
      <c r="A38" s="6" t="s">
        <v>160</v>
      </c>
      <c r="B38" s="5" t="s">
        <v>161</v>
      </c>
      <c r="C38" s="22"/>
      <c r="D38" s="20">
        <v>16.59</v>
      </c>
      <c r="E38" s="20">
        <v>1.2613959049469436E-2</v>
      </c>
      <c r="F38" s="23">
        <v>37.85</v>
      </c>
      <c r="G38" s="23">
        <v>18061.099999999999</v>
      </c>
      <c r="H38" s="23">
        <v>37928.300000000003</v>
      </c>
      <c r="I38" s="21">
        <v>5.69</v>
      </c>
      <c r="J38" s="31">
        <v>66407.979352036738</v>
      </c>
      <c r="K38" s="31">
        <v>6393.8735990749692</v>
      </c>
      <c r="L38" s="31">
        <v>34436.764671943289</v>
      </c>
      <c r="M38" s="6">
        <v>-896.0758059532393</v>
      </c>
      <c r="N38" s="1">
        <v>24.8</v>
      </c>
      <c r="O38" s="1">
        <v>61.6</v>
      </c>
      <c r="P38" s="1">
        <v>46.1</v>
      </c>
      <c r="Q38" s="1">
        <v>3.9366312957704382E-2</v>
      </c>
      <c r="R38" s="1">
        <v>133.80000000000001</v>
      </c>
      <c r="S38" s="1">
        <v>86.1</v>
      </c>
      <c r="T38" s="1">
        <v>0.92484282720518196</v>
      </c>
      <c r="U38" s="1">
        <v>1.0299721907508497E-4</v>
      </c>
      <c r="V38" s="19">
        <v>0</v>
      </c>
      <c r="W38" s="24">
        <v>4.5818974507531864</v>
      </c>
      <c r="X38" s="1">
        <v>7.2062885797883405E-3</v>
      </c>
      <c r="Y38" s="1">
        <v>1279.2562552605402</v>
      </c>
      <c r="Z38" s="17">
        <v>8.6683604842325516E-3</v>
      </c>
      <c r="AA38" s="25">
        <v>0.13693020475265283</v>
      </c>
      <c r="AB38" s="25">
        <v>1.951905829596412</v>
      </c>
      <c r="AC38" s="1">
        <v>2.0923628755044088E-4</v>
      </c>
      <c r="AD38" s="1">
        <v>3301.9348079509791</v>
      </c>
      <c r="AE38" s="1">
        <v>344.87924745941126</v>
      </c>
      <c r="AF38" s="1">
        <v>54.47</v>
      </c>
      <c r="AG38" s="24">
        <v>184.47194472144858</v>
      </c>
      <c r="AH38" s="24">
        <v>1.5901957853833508</v>
      </c>
      <c r="AI38" s="24">
        <v>0.29334650901751802</v>
      </c>
      <c r="AJ38" s="24">
        <v>0.205290688985204</v>
      </c>
      <c r="AK38" s="24">
        <v>2.5108354506052906</v>
      </c>
      <c r="AL38" s="24">
        <v>68.746076819608419</v>
      </c>
      <c r="AM38" s="24">
        <v>28.964280376625315</v>
      </c>
      <c r="AN38" s="24">
        <v>3.5869077865789869</v>
      </c>
      <c r="AO38" s="24">
        <v>5.1599587203302377</v>
      </c>
      <c r="AP38" s="24">
        <v>3041.3636363636365</v>
      </c>
      <c r="AQ38" s="1">
        <v>1454.5652173913043</v>
      </c>
      <c r="AR38" s="24">
        <v>0</v>
      </c>
      <c r="AS38" s="24">
        <v>21.027956989247311</v>
      </c>
      <c r="AT38" s="24">
        <v>171.25</v>
      </c>
      <c r="AU38" s="24">
        <v>3465.5043586907791</v>
      </c>
      <c r="AV38" s="26">
        <v>44.288058586160517</v>
      </c>
      <c r="AW38" s="24">
        <v>10308.750484513863</v>
      </c>
      <c r="AX38" s="24">
        <v>0.86960276338514686</v>
      </c>
      <c r="AY38" s="26">
        <v>0.70915371329879107</v>
      </c>
      <c r="AZ38" s="24">
        <v>0.46753022452504317</v>
      </c>
      <c r="BA38" s="24">
        <v>-6.1980838282509106E-3</v>
      </c>
      <c r="BB38" s="24">
        <v>3.4443168771526977</v>
      </c>
      <c r="BC38" s="24">
        <v>0.12562794069659314</v>
      </c>
      <c r="BD38" s="24">
        <v>-8.2313746674560442E-2</v>
      </c>
      <c r="BE38" s="26">
        <v>-0.78008450848557298</v>
      </c>
      <c r="BF38" s="26">
        <v>-0.35225125905363014</v>
      </c>
      <c r="BG38" s="26">
        <v>35521.603405027425</v>
      </c>
      <c r="BI38" s="1">
        <f t="shared" si="11"/>
        <v>6.075975359342916</v>
      </c>
      <c r="BJ38" s="1">
        <f t="shared" si="12"/>
        <v>1.2626172579591097</v>
      </c>
      <c r="BK38" s="1">
        <f t="shared" si="13"/>
        <v>1.2318339100346014</v>
      </c>
      <c r="BL38" s="1">
        <f t="shared" si="0"/>
        <v>1</v>
      </c>
      <c r="BM38" s="1">
        <f t="shared" si="14"/>
        <v>5.4407954418672642</v>
      </c>
      <c r="BN38" s="1">
        <f t="shared" si="15"/>
        <v>1.5209003215434085</v>
      </c>
      <c r="BO38" s="1">
        <f t="shared" si="16"/>
        <v>1.2451193792082562</v>
      </c>
      <c r="BP38" s="1">
        <f t="shared" si="17"/>
        <v>1.0043021183400918</v>
      </c>
      <c r="BQ38" s="1">
        <f t="shared" si="18"/>
        <v>1.0280965679714089</v>
      </c>
      <c r="BR38" s="1">
        <f t="shared" si="19"/>
        <v>1.0706399272381535</v>
      </c>
      <c r="BT38" s="1">
        <f t="shared" si="1"/>
        <v>1.3060518731988473</v>
      </c>
      <c r="BV38" s="1">
        <f>6*((Q38-Q135)/(Q134-Q135))+1</f>
        <v>1.0003661188429676</v>
      </c>
      <c r="BW38" s="1">
        <f>6*((R38-R135)/(R134-R135))+1</f>
        <v>1.2911899313501145</v>
      </c>
      <c r="BX38" s="1">
        <f>6*((S38-S135)/(S134-S135))+1</f>
        <v>2.3846153846153846</v>
      </c>
      <c r="BY38" s="1">
        <f>6*((T38-T135)/(T134-T135))+1</f>
        <v>4.7136417497904493</v>
      </c>
      <c r="CB38" s="1">
        <f>6*((W38-W135)/(W134-W135))+1</f>
        <v>1.5692306781046335</v>
      </c>
      <c r="CC38" s="1">
        <f t="shared" si="2"/>
        <v>2.639434727828434</v>
      </c>
      <c r="CE38" s="1">
        <f t="shared" si="3"/>
        <v>2.0748446543498855</v>
      </c>
      <c r="CF38" s="1">
        <f t="shared" ref="CF38:CM38" si="50">6*((AA38-AA135)/(AA134-AA135))+1</f>
        <v>2.7198754607929319</v>
      </c>
      <c r="CG38" s="1">
        <f t="shared" si="50"/>
        <v>1.8854857747436111</v>
      </c>
      <c r="CI38" s="1">
        <f t="shared" si="50"/>
        <v>2.938656206165577</v>
      </c>
      <c r="CJ38" s="1">
        <f t="shared" si="50"/>
        <v>1.020478928923725</v>
      </c>
      <c r="CK38" s="1">
        <f t="shared" si="50"/>
        <v>1</v>
      </c>
      <c r="CL38" s="1">
        <f t="shared" si="50"/>
        <v>1.0526519570493031</v>
      </c>
      <c r="CM38" s="1">
        <f t="shared" si="50"/>
        <v>2.2210687195685641</v>
      </c>
      <c r="CO38" s="1">
        <f>6*((AJ38-AJ135)/(AJ134-AJ135))+1</f>
        <v>1.669230371761619</v>
      </c>
      <c r="CQ38" s="1">
        <f t="shared" si="5"/>
        <v>1.6455470348721035</v>
      </c>
      <c r="CU38" s="1">
        <f>6*((AP38-AP134)/(AP135-AP134))+1</f>
        <v>6.4864721205609994</v>
      </c>
      <c r="CV38" s="1">
        <f>6*((AQ38-AQ134)/(AQ135-AQ134))+1</f>
        <v>5.5637036739338539</v>
      </c>
      <c r="CX38" s="1">
        <f>6*((AS38-AS134)/(AS135-AS134))+1</f>
        <v>6.7515630289629431</v>
      </c>
      <c r="CY38" s="1">
        <f t="shared" si="6"/>
        <v>2.6023824855119124</v>
      </c>
      <c r="CZ38" s="1">
        <f>6*((AU38-AU135)/(AU134-AU135))+1</f>
        <v>2.6220719425955585</v>
      </c>
      <c r="DA38" s="1">
        <f t="shared" si="7"/>
        <v>6.6435383429891273</v>
      </c>
      <c r="DB38" s="1">
        <f t="shared" si="8"/>
        <v>1.0476122820299785</v>
      </c>
      <c r="DC38" s="1">
        <f>6*((AX38-AX135)/(AX134-AX135))+1</f>
        <v>1.8710585097625378</v>
      </c>
      <c r="DD38" s="1">
        <f>6*((AY38-AY135)/(AY134-AY135))+1</f>
        <v>4.7578732870430489</v>
      </c>
      <c r="DE38" s="1">
        <f>6*((AZ38-AZ135)/(AZ134-AZ135))+1</f>
        <v>2.9872141426165646</v>
      </c>
      <c r="DF38" s="1">
        <f>6*((BA38-BA135)/(BA134-BA135))+1</f>
        <v>2.1823052614742506</v>
      </c>
      <c r="DG38" s="1">
        <f t="shared" si="9"/>
        <v>6.5988748564867965</v>
      </c>
      <c r="DI38" s="1">
        <f>6*((BD38-BD135)/(BD134-BD135))+1</f>
        <v>2.642266584208504</v>
      </c>
      <c r="DJ38" s="1">
        <f>6*((BE38-BE135)/(BE134-BE135))+1</f>
        <v>1.7226003228969078</v>
      </c>
      <c r="DL38" s="1">
        <f>6*((BG38-BG135)/(BG134-BG135))+1</f>
        <v>1.0954006987430032</v>
      </c>
      <c r="DM38" s="1">
        <f t="shared" si="10"/>
        <v>2.6092282713161756</v>
      </c>
      <c r="DN38" s="27">
        <v>32</v>
      </c>
      <c r="DO38" s="5" t="s">
        <v>128</v>
      </c>
      <c r="DP38" s="1">
        <v>3.5503963293168841</v>
      </c>
      <c r="DQ38" s="1" t="s">
        <v>152</v>
      </c>
      <c r="DR38" s="1">
        <v>3.4624424054481451</v>
      </c>
      <c r="DS38" s="5" t="s">
        <v>91</v>
      </c>
      <c r="DT38" s="1">
        <v>3.4641154705030335</v>
      </c>
    </row>
    <row r="39" spans="1:124">
      <c r="A39" s="6" t="s">
        <v>162</v>
      </c>
      <c r="B39" s="5" t="s">
        <v>92</v>
      </c>
      <c r="C39" s="22"/>
      <c r="D39" s="20">
        <v>29.84</v>
      </c>
      <c r="E39" s="20">
        <v>7.9432065681746405E-2</v>
      </c>
      <c r="F39" s="23">
        <v>9.39</v>
      </c>
      <c r="G39" s="23">
        <v>2045.3</v>
      </c>
      <c r="H39" s="23">
        <v>46536</v>
      </c>
      <c r="I39" s="21">
        <v>9.43</v>
      </c>
      <c r="J39" s="31">
        <v>0</v>
      </c>
      <c r="K39" s="31">
        <v>234576.25276417669</v>
      </c>
      <c r="L39" s="31">
        <v>101863.21406817864</v>
      </c>
      <c r="M39" s="6">
        <v>-2454.8619716266617</v>
      </c>
      <c r="N39" s="1">
        <v>4605.8999999999996</v>
      </c>
      <c r="O39" s="1">
        <v>173.8</v>
      </c>
      <c r="P39" s="1">
        <v>143.6</v>
      </c>
      <c r="Q39" s="1">
        <v>7.5239027429990939</v>
      </c>
      <c r="R39" s="1">
        <v>1159.2</v>
      </c>
      <c r="S39" s="1">
        <v>139.19999999999999</v>
      </c>
      <c r="T39" s="1">
        <v>0.9463750187702451</v>
      </c>
      <c r="U39" s="1">
        <v>1.9493825444126768E-3</v>
      </c>
      <c r="V39" s="19">
        <v>1.0868862941826827E-5</v>
      </c>
      <c r="W39" s="24">
        <v>18.115757575757577</v>
      </c>
      <c r="X39" s="1">
        <v>6.7521822727080601E-4</v>
      </c>
      <c r="Y39" s="1">
        <v>633.17535545023691</v>
      </c>
      <c r="Z39" s="17">
        <v>1.7779044469952727E-2</v>
      </c>
      <c r="AA39" s="25">
        <v>0.19189279436654758</v>
      </c>
      <c r="AB39" s="25">
        <v>6.1268144004465972</v>
      </c>
      <c r="AC39" s="1">
        <v>1.0385802366634523E-4</v>
      </c>
      <c r="AD39" s="1">
        <v>2162.9312026698758</v>
      </c>
      <c r="AE39" s="1">
        <v>84331.478792599912</v>
      </c>
      <c r="AF39" s="1">
        <v>57.46</v>
      </c>
      <c r="AG39" s="24">
        <v>10599.370932138188</v>
      </c>
      <c r="AH39" s="24">
        <v>3.3150031972571818E-2</v>
      </c>
      <c r="AI39" s="24">
        <v>0.35136948528952927</v>
      </c>
      <c r="AJ39" s="24">
        <v>0.89977942246485276</v>
      </c>
      <c r="AK39" s="24">
        <v>1.5182593878294095</v>
      </c>
      <c r="AL39" s="24">
        <v>77.693832584488803</v>
      </c>
      <c r="AM39" s="24">
        <v>19.103234271698629</v>
      </c>
      <c r="AN39" s="24">
        <v>4.3952474085309712</v>
      </c>
      <c r="AO39" s="24">
        <v>10.841735942093118</v>
      </c>
      <c r="AP39" s="24">
        <v>23325.450704225354</v>
      </c>
      <c r="AQ39" s="1">
        <v>773.52031760859415</v>
      </c>
      <c r="AR39" s="24">
        <v>2012.2806804374241</v>
      </c>
      <c r="AS39" s="24">
        <v>22.634938524590165</v>
      </c>
      <c r="AT39" s="24">
        <v>330.0546875</v>
      </c>
      <c r="AU39" s="24">
        <v>847.54802085251742</v>
      </c>
      <c r="AV39" s="26">
        <v>398.47749565698348</v>
      </c>
      <c r="AW39" s="24">
        <v>50921.515815463565</v>
      </c>
      <c r="AX39" s="24">
        <v>0.92597842835130972</v>
      </c>
      <c r="AY39" s="26">
        <v>0.88913713405238826</v>
      </c>
      <c r="AZ39" s="24">
        <v>0.9228017462763225</v>
      </c>
      <c r="BA39" s="24">
        <v>4.7061236646710976E-2</v>
      </c>
      <c r="BB39" s="24">
        <v>10.696525193131706</v>
      </c>
      <c r="BC39" s="24">
        <v>-9.5887525058112821E-2</v>
      </c>
      <c r="BD39" s="24">
        <v>-0.57057473589846275</v>
      </c>
      <c r="BE39" s="26">
        <v>-0.88861772475839751</v>
      </c>
      <c r="BF39" s="26">
        <v>-0.76430434591114793</v>
      </c>
      <c r="BG39" s="26">
        <v>127437.45170759855</v>
      </c>
      <c r="BI39" s="1">
        <f t="shared" si="11"/>
        <v>4.0354209445585214</v>
      </c>
      <c r="BJ39" s="1">
        <f t="shared" si="12"/>
        <v>3.3682897591691119</v>
      </c>
      <c r="BK39" s="1">
        <f t="shared" si="13"/>
        <v>6.1557093425605531</v>
      </c>
      <c r="BL39" s="1">
        <f t="shared" ref="BL39:BL70" si="51">6*((G39-$G$134)/($G$135-$G$134))+1</f>
        <v>6.4430768359341801</v>
      </c>
      <c r="BM39" s="1">
        <f t="shared" si="14"/>
        <v>5.0434115207497374</v>
      </c>
      <c r="BN39" s="1">
        <f t="shared" si="15"/>
        <v>5.1286173633440519</v>
      </c>
      <c r="BO39" s="1">
        <f t="shared" si="16"/>
        <v>1.0199127146164999</v>
      </c>
      <c r="BP39" s="1">
        <f t="shared" si="17"/>
        <v>1.4364651165564244</v>
      </c>
      <c r="BQ39" s="1">
        <f t="shared" si="18"/>
        <v>1.0991779842985157</v>
      </c>
      <c r="BR39" s="1">
        <f t="shared" si="19"/>
        <v>1.221709236119368</v>
      </c>
      <c r="BT39" s="1">
        <f t="shared" ref="BT39:BT70" si="52">6*((O39-$O$135)/($O$134-$O$135))+1</f>
        <v>1.9527377521613833</v>
      </c>
      <c r="BV39" s="1">
        <f>6*((Q39-Q135)/(Q134-Q135))+1</f>
        <v>1.5352708301497633</v>
      </c>
      <c r="BW39" s="1">
        <f>6*((R39-R135)/(R134-R135))+1</f>
        <v>4.224256292906178</v>
      </c>
      <c r="BX39" s="1">
        <f>6*((S39-S135)/(S134-S135))+1</f>
        <v>3.3457013574660635</v>
      </c>
      <c r="BY39" s="1">
        <f>6*((T39-T135)/(T134-T135))+1</f>
        <v>5.5128186511152943</v>
      </c>
      <c r="CB39" s="1">
        <f>6*((W39-W135)/(W134-W135))+1</f>
        <v>3.2506057981573786</v>
      </c>
      <c r="CC39" s="1">
        <f t="shared" ref="CC39:CC70" si="53">6*((X39-$X$135)/($X$134-$X$135))+1</f>
        <v>1.1536125286122008</v>
      </c>
      <c r="CE39" s="1">
        <f t="shared" ref="CE39:CE70" si="54">6*((Z39-$Z$135)/($Z$134-$Z$135))+1</f>
        <v>3.2045357876772069</v>
      </c>
      <c r="CF39" s="1">
        <f t="shared" ref="CF39:CM39" si="55">6*((AA39-AA135)/(AA134-AA135))+1</f>
        <v>3.4102184666280904</v>
      </c>
      <c r="CG39" s="1">
        <f t="shared" si="55"/>
        <v>1.931796205231155</v>
      </c>
      <c r="CI39" s="1">
        <f t="shared" si="55"/>
        <v>2.2699160472423787</v>
      </c>
      <c r="CJ39" s="1">
        <f t="shared" si="55"/>
        <v>6.628813895230131</v>
      </c>
      <c r="CK39" s="1">
        <f t="shared" si="55"/>
        <v>7</v>
      </c>
      <c r="CL39" s="1">
        <f t="shared" si="55"/>
        <v>4.6235392632407013</v>
      </c>
      <c r="CM39" s="1">
        <f t="shared" si="55"/>
        <v>1.0212427591122704</v>
      </c>
      <c r="CO39" s="1">
        <f>6*((AJ39-AJ135)/(AJ134-AJ135))+1</f>
        <v>1.8880725001472967</v>
      </c>
      <c r="CQ39" s="1">
        <f t="shared" ref="CQ39:CQ70" si="56">6*((AL39-$AL$135)/($AL$134-$AL$135))+1</f>
        <v>6.1586339096469889</v>
      </c>
      <c r="CU39" s="1">
        <f>6*((AP39-AP134)/(AP135-AP134))+1</f>
        <v>1.9517788122549673</v>
      </c>
      <c r="CV39" s="1">
        <f>6*((AQ39-AQ134)/(AQ135-AQ134))+1</f>
        <v>6.2361948594431</v>
      </c>
      <c r="CX39" s="1">
        <f>6*((AS39-AS134)/(AS135-AS134))+1</f>
        <v>6.7094129617281322</v>
      </c>
      <c r="CY39" s="1">
        <f t="shared" ref="CY39:CY70" si="57">6*((AT39-$AT$135)/($AT$134-$AT$135))+1</f>
        <v>4.4430034610431424</v>
      </c>
      <c r="CZ39" s="1">
        <f>6*((AU39-AU135)/(AU134-AU135))+1</f>
        <v>1.108797672672877</v>
      </c>
      <c r="DA39" s="1">
        <f t="shared" ref="DA39:DA70" si="58">6*((AV39-$AV$134)/($AV$135-$AV$134))+1</f>
        <v>4.0493607786968377</v>
      </c>
      <c r="DB39" s="1">
        <f t="shared" ref="DB39:DB70" si="59">6*((AW39-$AW$135)/($AW$134-$AW$135))+1</f>
        <v>1.3544840170694634</v>
      </c>
      <c r="DC39" s="1">
        <f>6*((AX39-AX135)/(AX134-AX135))+1</f>
        <v>4.3445413907707255</v>
      </c>
      <c r="DD39" s="1">
        <f>6*((AY39-AY135)/(AY134-AY135))+1</f>
        <v>6.2772383759296426</v>
      </c>
      <c r="DE39" s="1">
        <f>6*((AZ39-AZ135)/(AZ134-AZ135))+1</f>
        <v>6.5781431158955899</v>
      </c>
      <c r="DF39" s="1">
        <f>6*((BA39-BA135)/(BA134-BA135))+1</f>
        <v>6.0023647662257407</v>
      </c>
      <c r="DG39" s="1">
        <f t="shared" ref="DG39:DG70" si="60">6*((BB39-$BB$134)/($BB$135-$BB$134))+1</f>
        <v>5.7542826760078816</v>
      </c>
      <c r="DI39" s="1">
        <f>6*((BD39-BD135)/(BD134-BD135))+1</f>
        <v>1.7290508969127854</v>
      </c>
      <c r="DJ39" s="1">
        <f>6*((BE39-BE135)/(BE134-BE135))+1</f>
        <v>1.3388084176989663</v>
      </c>
      <c r="DL39" s="1">
        <f>6*((BG39-BG135)/(BG134-BG135))+1</f>
        <v>1.342259942500567</v>
      </c>
      <c r="DM39" s="1">
        <f t="shared" ref="DM39:DM70" si="61">AVERAGE(BH39:DL39)</f>
        <v>3.6496020239876645</v>
      </c>
      <c r="DN39" s="27">
        <v>33</v>
      </c>
      <c r="DO39" s="5" t="s">
        <v>113</v>
      </c>
      <c r="DP39" s="1">
        <v>3.5474379653191841</v>
      </c>
      <c r="DQ39" s="1" t="s">
        <v>146</v>
      </c>
      <c r="DR39" s="1">
        <v>3.4606697365368206</v>
      </c>
      <c r="DS39" s="5" t="s">
        <v>149</v>
      </c>
      <c r="DT39" s="1">
        <v>3.463166461770228</v>
      </c>
    </row>
    <row r="40" spans="1:124">
      <c r="A40" s="6" t="s">
        <v>163</v>
      </c>
      <c r="B40" s="5" t="s">
        <v>164</v>
      </c>
      <c r="C40" s="22"/>
      <c r="D40" s="20">
        <v>21.59</v>
      </c>
      <c r="E40" s="20">
        <v>1.462269185612125E-2</v>
      </c>
      <c r="F40" s="23">
        <v>24.16</v>
      </c>
      <c r="G40" s="23">
        <v>2202.4</v>
      </c>
      <c r="H40" s="23">
        <v>12480.3</v>
      </c>
      <c r="I40" s="21">
        <v>7.39</v>
      </c>
      <c r="J40" s="31">
        <v>0</v>
      </c>
      <c r="K40" s="31">
        <v>79303.527844400087</v>
      </c>
      <c r="L40" s="31">
        <v>41229.374312047978</v>
      </c>
      <c r="M40" s="6">
        <v>-604.9028971665075</v>
      </c>
      <c r="N40" s="1">
        <v>5.3</v>
      </c>
      <c r="O40" s="1">
        <v>12.2</v>
      </c>
      <c r="P40" s="1">
        <v>44.9</v>
      </c>
      <c r="Q40" s="1">
        <v>8.9870850677767108E-2</v>
      </c>
      <c r="R40" s="1">
        <v>33.799999999999997</v>
      </c>
      <c r="S40" s="1">
        <v>9.6</v>
      </c>
      <c r="T40" s="1">
        <v>0.97244582043343653</v>
      </c>
      <c r="U40" s="1">
        <v>0</v>
      </c>
      <c r="V40" s="19">
        <v>1.0673497705197993E-4</v>
      </c>
      <c r="W40" s="24">
        <v>4.0763636363636371</v>
      </c>
      <c r="X40" s="1">
        <v>1.2931328883540724E-2</v>
      </c>
      <c r="Y40" s="1">
        <v>1592.6997245179061</v>
      </c>
      <c r="Z40" s="17">
        <v>5.1232788984950364E-3</v>
      </c>
      <c r="AA40" s="25">
        <v>8.2399402284128509E-2</v>
      </c>
      <c r="AB40" s="25">
        <v>0.76086585365853654</v>
      </c>
      <c r="AC40" s="1">
        <v>4.2693990820791972E-4</v>
      </c>
      <c r="AD40" s="1">
        <v>4256.6061308570816</v>
      </c>
      <c r="AE40" s="1">
        <v>174.18905554872879</v>
      </c>
      <c r="AF40" s="1">
        <v>54.47</v>
      </c>
      <c r="AG40" s="24">
        <v>166.87826488668742</v>
      </c>
      <c r="AH40" s="24">
        <v>1.793147614473263</v>
      </c>
      <c r="AI40" s="24">
        <v>0.29923736258900085</v>
      </c>
      <c r="AJ40" s="24">
        <v>5.3260753548937986E-2</v>
      </c>
      <c r="AK40" s="24">
        <v>2.0386380616928168</v>
      </c>
      <c r="AL40" s="24">
        <v>71.683210588109731</v>
      </c>
      <c r="AM40" s="24">
        <v>24.975984630163303</v>
      </c>
      <c r="AN40" s="24">
        <v>4.2693990820791976</v>
      </c>
      <c r="AO40" s="24">
        <v>12.820512820512819</v>
      </c>
      <c r="AP40" s="24">
        <v>3123</v>
      </c>
      <c r="AQ40" s="1">
        <v>780.75</v>
      </c>
      <c r="AR40" s="24">
        <v>0</v>
      </c>
      <c r="AS40" s="24">
        <v>22.642857142857142</v>
      </c>
      <c r="AT40" s="24">
        <v>245</v>
      </c>
      <c r="AU40" s="24">
        <v>2100.0760241221051</v>
      </c>
      <c r="AV40" s="26">
        <v>0</v>
      </c>
      <c r="AW40" s="24">
        <v>18592.064846699624</v>
      </c>
      <c r="AX40" s="24">
        <v>0.98555482600131317</v>
      </c>
      <c r="AY40" s="26">
        <v>0.92646093237032179</v>
      </c>
      <c r="AZ40" s="24">
        <v>0.52002626395272489</v>
      </c>
      <c r="BA40" s="24">
        <v>3.9542643983117964E-2</v>
      </c>
      <c r="BB40" s="24">
        <v>0</v>
      </c>
      <c r="BC40" s="24">
        <v>-0.57275020392541975</v>
      </c>
      <c r="BD40" s="24">
        <v>-0.22405435371304203</v>
      </c>
      <c r="BE40" s="26">
        <v>-0.41030341993485114</v>
      </c>
      <c r="BF40" s="26">
        <v>0.10101975310390399</v>
      </c>
      <c r="BG40" s="26">
        <v>55456.560187433548</v>
      </c>
      <c r="BI40" s="1">
        <f t="shared" ref="BI40:BI71" si="62">6*((D40-$D$134)/($D$135-$D$134))+1</f>
        <v>5.3059548254620124</v>
      </c>
      <c r="BJ40" s="1">
        <f t="shared" ref="BJ40:BJ71" si="63">6*((E40-$E$135)/($E$134-$E$135))+1</f>
        <v>1.3259194622032795</v>
      </c>
      <c r="BK40" s="1">
        <f t="shared" si="13"/>
        <v>3.6003460207612452</v>
      </c>
      <c r="BL40" s="1">
        <f t="shared" si="51"/>
        <v>6.3896853493443597</v>
      </c>
      <c r="BM40" s="1">
        <f t="shared" ref="BM40:BM71" si="64">6*((H40-$H$134)/($H$135-$H$134))+1</f>
        <v>6.6156303018878084</v>
      </c>
      <c r="BN40" s="1">
        <f t="shared" si="15"/>
        <v>3.160771704180064</v>
      </c>
      <c r="BO40" s="1">
        <f t="shared" si="16"/>
        <v>1.0199127146164999</v>
      </c>
      <c r="BP40" s="1">
        <f t="shared" si="17"/>
        <v>1.1423883934191048</v>
      </c>
      <c r="BQ40" s="1">
        <f t="shared" si="18"/>
        <v>1.0352573827273281</v>
      </c>
      <c r="BR40" s="1">
        <f t="shared" si="19"/>
        <v>1.0424209892824516</v>
      </c>
      <c r="BT40" s="1">
        <f t="shared" si="52"/>
        <v>1.0213256484149855</v>
      </c>
      <c r="BV40" s="1">
        <f>6*((Q40-Q135)/(Q134-Q135))+1</f>
        <v>1.0039755762116831</v>
      </c>
      <c r="BW40" s="1">
        <f>6*((R40-R135)/(R134-R135))+1</f>
        <v>1.0051487414187643</v>
      </c>
      <c r="BX40" s="1">
        <f>6*((S40-S135)/(S134-S135))+1</f>
        <v>1</v>
      </c>
      <c r="BY40" s="1">
        <f>6*((T40-T135)/(T134-T135))+1</f>
        <v>6.4804480921448784</v>
      </c>
      <c r="CB40" s="1">
        <f>6*((W40-W135)/(W134-W135))+1</f>
        <v>1.5064258338097263</v>
      </c>
      <c r="CC40" s="1">
        <f t="shared" si="53"/>
        <v>3.941884635054433</v>
      </c>
      <c r="CE40" s="1">
        <f t="shared" si="54"/>
        <v>1.635267643380488</v>
      </c>
      <c r="CF40" s="1">
        <f t="shared" ref="CF40:CM40" si="65">6*((AA40-AA135)/(AA134-AA135))+1</f>
        <v>2.0349558026913863</v>
      </c>
      <c r="CG40" s="1">
        <f t="shared" si="65"/>
        <v>1.8722740904450197</v>
      </c>
      <c r="CI40" s="1">
        <f t="shared" si="65"/>
        <v>3.4991698421536599</v>
      </c>
      <c r="CJ40" s="1">
        <f t="shared" si="65"/>
        <v>1.009080827597052</v>
      </c>
      <c r="CK40" s="1">
        <f t="shared" si="65"/>
        <v>1</v>
      </c>
      <c r="CL40" s="1">
        <f t="shared" si="65"/>
        <v>1.0466197287898598</v>
      </c>
      <c r="CM40" s="1">
        <f t="shared" si="65"/>
        <v>2.3774590329108358</v>
      </c>
      <c r="CO40" s="1">
        <f>6*((AJ40-AJ135)/(AJ134-AJ135))+1</f>
        <v>1.6213238283645628</v>
      </c>
      <c r="CQ40" s="1">
        <f t="shared" si="56"/>
        <v>3.126984415193645</v>
      </c>
      <c r="CU40" s="1">
        <f>6*((AP40-AP134)/(AP135-AP134))+1</f>
        <v>6.4682215643167007</v>
      </c>
      <c r="CV40" s="1">
        <f>6*((AQ40-AQ134)/(AQ135-AQ134))+1</f>
        <v>6.2290559796367866</v>
      </c>
      <c r="CX40" s="1">
        <f>6*((AS40-AS134)/(AS135-AS134))+1</f>
        <v>6.7092052615865807</v>
      </c>
      <c r="CY40" s="1">
        <f t="shared" si="57"/>
        <v>3.4571796522858986</v>
      </c>
      <c r="CZ40" s="1">
        <f>6*((AU40-AU135)/(AU134-AU135))+1</f>
        <v>1.8328045525090064</v>
      </c>
      <c r="DA40" s="1">
        <f t="shared" si="58"/>
        <v>6.9679158537936257</v>
      </c>
      <c r="DB40" s="1">
        <f t="shared" si="59"/>
        <v>1.1102013480413078</v>
      </c>
      <c r="DC40" s="1">
        <f>6*((AX40-AX135)/(AX134-AX135))+1</f>
        <v>6.9584564512470379</v>
      </c>
      <c r="DD40" s="1">
        <f>6*((AY40-AY135)/(AY134-AY135))+1</f>
        <v>6.5923144863373224</v>
      </c>
      <c r="DE40" s="1">
        <f>6*((AZ40-AZ135)/(AZ134-AZ135))+1</f>
        <v>3.4012737531059853</v>
      </c>
      <c r="DF40" s="1">
        <f>6*((BA40-BA135)/(BA134-BA135))+1</f>
        <v>5.4630888026802475</v>
      </c>
      <c r="DG40" s="1">
        <f t="shared" si="60"/>
        <v>7</v>
      </c>
      <c r="DI40" s="1">
        <f>6*((BD40-BD135)/(BD134-BD135))+1</f>
        <v>2.3771629844306359</v>
      </c>
      <c r="DJ40" s="1">
        <f>6*((BE40-BE135)/(BE134-BE135))+1</f>
        <v>3.0302091209657172</v>
      </c>
      <c r="DL40" s="1">
        <f>6*((BG40-BG135)/(BG134-BG135))+1</f>
        <v>1.1489401965175872</v>
      </c>
      <c r="DM40" s="1">
        <f t="shared" si="61"/>
        <v>3.2039681164266565</v>
      </c>
      <c r="DN40" s="27">
        <v>34</v>
      </c>
      <c r="DO40" s="5" t="s">
        <v>165</v>
      </c>
      <c r="DP40" s="1">
        <v>3.5224537469565602</v>
      </c>
      <c r="DQ40" s="1" t="s">
        <v>91</v>
      </c>
      <c r="DR40" s="1">
        <v>3.4584798827983136</v>
      </c>
      <c r="DS40" s="5" t="s">
        <v>146</v>
      </c>
      <c r="DT40" s="1">
        <v>3.4592812370682733</v>
      </c>
    </row>
    <row r="41" spans="1:124">
      <c r="A41" s="6" t="s">
        <v>166</v>
      </c>
      <c r="B41" s="5" t="s">
        <v>167</v>
      </c>
      <c r="C41" s="22"/>
      <c r="D41" s="20">
        <v>10.59</v>
      </c>
      <c r="E41" s="20">
        <v>4.3060096177879086E-2</v>
      </c>
      <c r="F41" s="23">
        <v>11.28</v>
      </c>
      <c r="G41" s="23">
        <v>1475.1</v>
      </c>
      <c r="H41" s="23">
        <v>6342.8</v>
      </c>
      <c r="I41" s="21">
        <v>9.0500000000000007</v>
      </c>
      <c r="J41" s="31">
        <v>0</v>
      </c>
      <c r="K41" s="31">
        <v>145775.73503586202</v>
      </c>
      <c r="L41" s="31">
        <v>95308.343633832017</v>
      </c>
      <c r="M41" s="6">
        <v>-1996.9580892293825</v>
      </c>
      <c r="N41" s="1">
        <v>201</v>
      </c>
      <c r="O41" s="1">
        <v>185.5</v>
      </c>
      <c r="P41" s="1">
        <v>0</v>
      </c>
      <c r="Q41" s="1">
        <v>12.521939953810623</v>
      </c>
      <c r="R41" s="1">
        <v>980.6</v>
      </c>
      <c r="S41" s="1">
        <v>199.3</v>
      </c>
      <c r="T41" s="1">
        <v>0.95105944121507591</v>
      </c>
      <c r="U41" s="1">
        <v>7.6047769265434877E-4</v>
      </c>
      <c r="V41" s="19">
        <v>9.9977005288783573E-6</v>
      </c>
      <c r="W41" s="24">
        <v>15.383122520420068</v>
      </c>
      <c r="X41" s="1">
        <v>1.4408173382399626E-3</v>
      </c>
      <c r="Y41" s="1">
        <v>900.00000000000011</v>
      </c>
      <c r="Z41" s="17">
        <v>1.2037231436769543E-2</v>
      </c>
      <c r="AA41" s="25">
        <v>0.30467992361756796</v>
      </c>
      <c r="AB41" s="25">
        <v>0.52509151151782907</v>
      </c>
      <c r="AC41" s="1">
        <v>1.0097677534167142E-3</v>
      </c>
      <c r="AD41" s="1">
        <v>2541.1761339891823</v>
      </c>
      <c r="AE41" s="1">
        <v>3881.0870613678076</v>
      </c>
      <c r="AF41" s="1">
        <v>54.47</v>
      </c>
      <c r="AG41" s="24">
        <v>618.51876649896246</v>
      </c>
      <c r="AH41" s="24">
        <v>0.20095378063045499</v>
      </c>
      <c r="AI41" s="24">
        <v>0.12429368451885213</v>
      </c>
      <c r="AJ41" s="24">
        <v>0.99049218679703666</v>
      </c>
      <c r="AK41" s="24">
        <v>1.990542175299681</v>
      </c>
      <c r="AL41" s="24">
        <v>70.614758605520734</v>
      </c>
      <c r="AM41" s="24">
        <v>17.785909240874602</v>
      </c>
      <c r="AN41" s="24">
        <v>1.9895424052467932</v>
      </c>
      <c r="AO41" s="24">
        <v>12.366498032602586</v>
      </c>
      <c r="AP41" s="24">
        <v>10002.299999999999</v>
      </c>
      <c r="AQ41" s="1">
        <v>1724.5344827586207</v>
      </c>
      <c r="AR41" s="24">
        <v>5556.833333333333</v>
      </c>
      <c r="AS41" s="24">
        <v>25.747555555555557</v>
      </c>
      <c r="AT41" s="24">
        <v>278.16666666666669</v>
      </c>
      <c r="AU41" s="24">
        <v>659.32863301440671</v>
      </c>
      <c r="AV41" s="26">
        <v>170.85648360876996</v>
      </c>
      <c r="AW41" s="24">
        <v>38801.946166059883</v>
      </c>
      <c r="AX41" s="24">
        <v>0.93212312549329124</v>
      </c>
      <c r="AY41" s="26">
        <v>0.90959316926167755</v>
      </c>
      <c r="AZ41" s="24">
        <v>0.91892085814737745</v>
      </c>
      <c r="BA41" s="24">
        <v>4.7434597795435927E-2</v>
      </c>
      <c r="BB41" s="24">
        <v>7.8201368523949171</v>
      </c>
      <c r="BC41" s="24">
        <v>3.6528404687308981E-2</v>
      </c>
      <c r="BD41" s="24">
        <v>-0.75001952781269499</v>
      </c>
      <c r="BE41" s="26">
        <v>-0.96546105805780358</v>
      </c>
      <c r="BF41" s="26">
        <v>-0.74489528803483518</v>
      </c>
      <c r="BG41" s="26">
        <v>109314.07901554211</v>
      </c>
      <c r="BI41" s="1">
        <f t="shared" si="62"/>
        <v>7</v>
      </c>
      <c r="BJ41" s="1">
        <f t="shared" si="63"/>
        <v>2.2220816449429885</v>
      </c>
      <c r="BK41" s="1">
        <f t="shared" si="13"/>
        <v>5.82871972318339</v>
      </c>
      <c r="BL41" s="1">
        <f t="shared" si="51"/>
        <v>6.636863122716588</v>
      </c>
      <c r="BM41" s="1">
        <f t="shared" si="64"/>
        <v>6.89897472790856</v>
      </c>
      <c r="BN41" s="1">
        <f t="shared" si="15"/>
        <v>4.7620578778135059</v>
      </c>
      <c r="BO41" s="1">
        <f t="shared" si="16"/>
        <v>1.0199127146164999</v>
      </c>
      <c r="BP41" s="1">
        <f t="shared" si="17"/>
        <v>1.2682825508164826</v>
      </c>
      <c r="BQ41" s="1">
        <f t="shared" si="18"/>
        <v>1.0922677958118587</v>
      </c>
      <c r="BR41" s="1">
        <f t="shared" si="19"/>
        <v>1.1773316142420933</v>
      </c>
      <c r="BT41" s="1">
        <f t="shared" si="52"/>
        <v>2.0201729106628243</v>
      </c>
      <c r="BV41" s="1">
        <f>6*((Q41-Q135)/(Q134-Q135))+1</f>
        <v>1.8924704611942444</v>
      </c>
      <c r="BW41" s="1">
        <f>6*((R41-R135)/(R134-R135))+1</f>
        <v>3.7133867276887873</v>
      </c>
      <c r="BX41" s="1">
        <f>6*((S41-S135)/(S134-S135))+1</f>
        <v>4.4334841628959278</v>
      </c>
      <c r="BY41" s="1">
        <f>6*((T41-T135)/(T134-T135))+1</f>
        <v>5.6866830811545812</v>
      </c>
      <c r="CB41" s="1">
        <f>6*((W41-W135)/(W134-W135))+1</f>
        <v>2.9111176882027214</v>
      </c>
      <c r="CC41" s="1">
        <f t="shared" si="53"/>
        <v>1.3277867593858281</v>
      </c>
      <c r="CE41" s="1">
        <f t="shared" si="54"/>
        <v>2.4925721982280491</v>
      </c>
      <c r="CF41" s="1">
        <f t="shared" ref="CF41:CM41" si="66">6*((AA41-AA135)/(AA134-AA135))+1</f>
        <v>4.8268512412778524</v>
      </c>
      <c r="CG41" s="1">
        <f t="shared" si="66"/>
        <v>1.8696587490316317</v>
      </c>
      <c r="CI41" s="1">
        <f t="shared" si="66"/>
        <v>2.491993988268685</v>
      </c>
      <c r="CJ41" s="1">
        <f t="shared" si="66"/>
        <v>1.2566146700809691</v>
      </c>
      <c r="CK41" s="1">
        <f t="shared" si="66"/>
        <v>1</v>
      </c>
      <c r="CL41" s="1">
        <f t="shared" si="66"/>
        <v>1.2014707106493783</v>
      </c>
      <c r="CM41" s="1">
        <f t="shared" si="66"/>
        <v>1.1505487178232314</v>
      </c>
      <c r="CO41" s="1">
        <f>6*((AJ41-AJ135)/(AJ134-AJ135))+1</f>
        <v>1.9166572322836104</v>
      </c>
      <c r="CQ41" s="1">
        <f t="shared" si="56"/>
        <v>2.5880764760793653</v>
      </c>
      <c r="CU41" s="1">
        <f>6*((AP41-AP134)/(AP135-AP134))+1</f>
        <v>4.9302910884977464</v>
      </c>
      <c r="CV41" s="1">
        <f>6*((AQ41-AQ134)/(AQ135-AQ134))+1</f>
        <v>5.2971251394262877</v>
      </c>
      <c r="CX41" s="1">
        <f>6*((AS41-AS134)/(AS135-AS134))+1</f>
        <v>6.6277710671288776</v>
      </c>
      <c r="CY41" s="1">
        <f t="shared" si="57"/>
        <v>3.8415969092079854</v>
      </c>
      <c r="CZ41" s="1">
        <f>6*((AU41-AU135)/(AU134-AU135))+1</f>
        <v>1</v>
      </c>
      <c r="DA41" s="1">
        <f t="shared" si="58"/>
        <v>5.7165175620847837</v>
      </c>
      <c r="DB41" s="1">
        <f t="shared" si="59"/>
        <v>1.2629080473974317</v>
      </c>
      <c r="DC41" s="1">
        <f>6*((AX41-AX135)/(AX134-AX135))+1</f>
        <v>4.6141400411599252</v>
      </c>
      <c r="DD41" s="1">
        <f>6*((AY41-AY135)/(AY134-AY135))+1</f>
        <v>6.4499219799188054</v>
      </c>
      <c r="DE41" s="1">
        <f>6*((AZ41-AZ135)/(AZ134-AZ135))+1</f>
        <v>6.5475328252042759</v>
      </c>
      <c r="DF41" s="1">
        <f>6*((BA41-BA135)/(BA134-BA135))+1</f>
        <v>6.029144338179953</v>
      </c>
      <c r="DG41" s="1">
        <f t="shared" si="60"/>
        <v>6.0892668621700876</v>
      </c>
      <c r="DI41" s="1">
        <f>6*((BD41-BD135)/(BD134-BD135))+1</f>
        <v>1.3934275262231277</v>
      </c>
      <c r="DJ41" s="1">
        <f>6*((BE41-BE135)/(BE134-BE135))+1</f>
        <v>1.0670773265037643</v>
      </c>
      <c r="DL41" s="1">
        <f>6*((BG41-BG135)/(BG134-BG135))+1</f>
        <v>1.2935858328696559</v>
      </c>
      <c r="DM41" s="1">
        <f t="shared" si="61"/>
        <v>3.4011034307841044</v>
      </c>
      <c r="DN41" s="27">
        <v>35</v>
      </c>
      <c r="DO41" s="5" t="s">
        <v>168</v>
      </c>
      <c r="DP41" s="1">
        <v>3.5194894200520488</v>
      </c>
      <c r="DQ41" s="1" t="s">
        <v>168</v>
      </c>
      <c r="DR41" s="1">
        <v>3.4475440867572895</v>
      </c>
      <c r="DS41" s="5" t="s">
        <v>182</v>
      </c>
      <c r="DT41" s="1">
        <v>3.446946062748891</v>
      </c>
    </row>
    <row r="42" spans="1:124">
      <c r="A42" s="6" t="s">
        <v>169</v>
      </c>
      <c r="B42" s="5" t="s">
        <v>170</v>
      </c>
      <c r="C42" s="22"/>
      <c r="D42" s="20">
        <v>26.41</v>
      </c>
      <c r="E42" s="20">
        <v>1.803632349989966E-2</v>
      </c>
      <c r="F42" s="23">
        <v>18.25</v>
      </c>
      <c r="G42" s="23">
        <v>5184</v>
      </c>
      <c r="H42" s="23">
        <v>11232</v>
      </c>
      <c r="I42" s="21">
        <v>7.27</v>
      </c>
      <c r="J42" s="31">
        <v>0</v>
      </c>
      <c r="K42" s="31">
        <v>12027.498567341378</v>
      </c>
      <c r="L42" s="31">
        <v>51092.370232269575</v>
      </c>
      <c r="M42" s="6">
        <v>-511.09813084112147</v>
      </c>
      <c r="N42" s="1">
        <v>19.7</v>
      </c>
      <c r="O42" s="1">
        <v>34.9</v>
      </c>
      <c r="P42" s="1">
        <v>183.3</v>
      </c>
      <c r="Q42" s="1">
        <v>0.59098434677904876</v>
      </c>
      <c r="R42" s="1">
        <v>59.3</v>
      </c>
      <c r="S42" s="1">
        <v>40.299999999999997</v>
      </c>
      <c r="T42" s="1">
        <v>0.95589056393076488</v>
      </c>
      <c r="U42" s="1">
        <v>0</v>
      </c>
      <c r="V42" s="19">
        <v>0</v>
      </c>
      <c r="W42" s="24">
        <v>5.5196125129949909</v>
      </c>
      <c r="X42" s="1">
        <v>2.3142511782542714E-3</v>
      </c>
      <c r="Y42" s="1">
        <v>763.15789473684208</v>
      </c>
      <c r="Z42" s="17">
        <v>4.3146698775837853E-3</v>
      </c>
      <c r="AA42" s="25">
        <v>5.8097531607465384E-2</v>
      </c>
      <c r="AB42" s="25">
        <v>22.951989549839229</v>
      </c>
      <c r="AC42" s="1">
        <v>3.2610876981737909E-4</v>
      </c>
      <c r="AD42" s="1">
        <v>2310.0592012843667</v>
      </c>
      <c r="AE42" s="1">
        <v>518.992581586612</v>
      </c>
      <c r="AF42" s="1">
        <v>54.47</v>
      </c>
      <c r="AG42" s="24">
        <v>161.85141926191645</v>
      </c>
      <c r="AH42" s="24">
        <v>0.89554485249849491</v>
      </c>
      <c r="AI42" s="24">
        <v>0.14494520538958502</v>
      </c>
      <c r="AJ42" s="24">
        <v>6.0856913505920131E-2</v>
      </c>
      <c r="AK42" s="24">
        <v>2.0344170178607266</v>
      </c>
      <c r="AL42" s="24">
        <v>74.335239815372262</v>
      </c>
      <c r="AM42" s="24">
        <v>24.006622516556291</v>
      </c>
      <c r="AN42" s="24">
        <v>4.088902267710214</v>
      </c>
      <c r="AO42" s="24">
        <v>11.494252873563218</v>
      </c>
      <c r="AP42" s="24">
        <v>3066.4615384615386</v>
      </c>
      <c r="AQ42" s="1">
        <v>1107.3333333333333</v>
      </c>
      <c r="AR42" s="24">
        <v>1138.9714285714285</v>
      </c>
      <c r="AS42" s="24">
        <v>22.517857142857142</v>
      </c>
      <c r="AT42" s="24">
        <v>151.25</v>
      </c>
      <c r="AU42" s="24">
        <v>1222.3729334738107</v>
      </c>
      <c r="AV42" s="26">
        <v>32.08408589203291</v>
      </c>
      <c r="AW42" s="24">
        <v>13019.079409658138</v>
      </c>
      <c r="AX42" s="24">
        <v>0.97782076079948421</v>
      </c>
      <c r="AY42" s="26">
        <v>0.94674403610573821</v>
      </c>
      <c r="AZ42" s="24">
        <v>0.77820760799484201</v>
      </c>
      <c r="BA42" s="24">
        <v>5.0400082565595306E-2</v>
      </c>
      <c r="BB42" s="24">
        <v>5.9464816650148657</v>
      </c>
      <c r="BC42" s="24">
        <v>-0.14777601373636556</v>
      </c>
      <c r="BD42" s="24">
        <v>-0.39265178481064894</v>
      </c>
      <c r="BE42" s="26">
        <v>-0.78303319721703868</v>
      </c>
      <c r="BF42" s="26">
        <v>-0.50641398869334942</v>
      </c>
      <c r="BG42" s="26">
        <v>37893.73405276081</v>
      </c>
      <c r="BI42" s="1">
        <f t="shared" si="62"/>
        <v>4.5636550308008212</v>
      </c>
      <c r="BJ42" s="1">
        <f t="shared" si="63"/>
        <v>1.4334949480086838</v>
      </c>
      <c r="BK42" s="1">
        <f t="shared" si="13"/>
        <v>4.6228373702422143</v>
      </c>
      <c r="BL42" s="1">
        <f t="shared" si="51"/>
        <v>5.3763686312271659</v>
      </c>
      <c r="BM42" s="1">
        <f t="shared" si="64"/>
        <v>6.6732594419288196</v>
      </c>
      <c r="BN42" s="1">
        <f t="shared" si="15"/>
        <v>3.0450160771704176</v>
      </c>
      <c r="BO42" s="1">
        <f t="shared" si="16"/>
        <v>1.0199127146164999</v>
      </c>
      <c r="BP42" s="1">
        <f t="shared" si="17"/>
        <v>1.0149718478171028</v>
      </c>
      <c r="BQ42" s="1">
        <f t="shared" si="18"/>
        <v>1.0456550193449397</v>
      </c>
      <c r="BR42" s="1">
        <f t="shared" si="19"/>
        <v>1.0333299275764878</v>
      </c>
      <c r="BT42" s="1">
        <f t="shared" si="52"/>
        <v>1.1521613832853026</v>
      </c>
      <c r="BV42" s="1">
        <f>6*((Q42-Q135)/(Q134-Q135))+1</f>
        <v>1.039789146293072</v>
      </c>
      <c r="BW42" s="1">
        <f>6*((R42-R135)/(R134-R135))+1</f>
        <v>1.0780892448512587</v>
      </c>
      <c r="BX42" s="1">
        <f>6*((S42-S135)/(S134-S135))+1</f>
        <v>1.5556561085972849</v>
      </c>
      <c r="BY42" s="1">
        <f>6*((T42-T135)/(T134-T135))+1</f>
        <v>5.8659923572297998</v>
      </c>
      <c r="CB42" s="1">
        <f>6*((W42-W135)/(W134-W135))+1</f>
        <v>1.685727432230173</v>
      </c>
      <c r="CC42" s="1">
        <f t="shared" si="53"/>
        <v>1.5264934520092952</v>
      </c>
      <c r="CE42" s="1">
        <f t="shared" si="54"/>
        <v>1.5350031140999547</v>
      </c>
      <c r="CF42" s="1">
        <f t="shared" ref="CF42:CM42" si="67">6*((AA42-AA135)/(AA134-AA135))+1</f>
        <v>1.7297186119367549</v>
      </c>
      <c r="CG42" s="1">
        <f t="shared" si="67"/>
        <v>2.118430496970392</v>
      </c>
      <c r="CI42" s="1">
        <f t="shared" si="67"/>
        <v>2.3562989179543852</v>
      </c>
      <c r="CJ42" s="1">
        <f t="shared" si="67"/>
        <v>1.0321056158615733</v>
      </c>
      <c r="CK42" s="1">
        <f t="shared" si="67"/>
        <v>1</v>
      </c>
      <c r="CL42" s="1">
        <f t="shared" si="67"/>
        <v>1.0448962075868826</v>
      </c>
      <c r="CM42" s="1">
        <f t="shared" si="67"/>
        <v>1.6857856548900212</v>
      </c>
      <c r="CO42" s="1">
        <f>6*((AJ42-AJ135)/(AJ134-AJ135))+1</f>
        <v>1.6237174738369882</v>
      </c>
      <c r="CQ42" s="1">
        <f t="shared" si="56"/>
        <v>4.4646201991357106</v>
      </c>
      <c r="CU42" s="1">
        <f>6*((AP42-AP134)/(AP135-AP134))+1</f>
        <v>6.4808612548456672</v>
      </c>
      <c r="CV42" s="1">
        <f>6*((AQ42-AQ134)/(AQ135-AQ134))+1</f>
        <v>5.90657443242754</v>
      </c>
      <c r="CX42" s="1">
        <f>6*((AS42-AS134)/(AS135-AS134))+1</f>
        <v>6.7124839292554217</v>
      </c>
      <c r="CY42" s="1">
        <f t="shared" si="57"/>
        <v>2.3705730843528654</v>
      </c>
      <c r="CZ42" s="1">
        <f>6*((AU42-AU135)/(AU134-AU135))+1</f>
        <v>1.325460146296936</v>
      </c>
      <c r="DA42" s="1">
        <f t="shared" si="58"/>
        <v>6.7329234822529251</v>
      </c>
      <c r="DB42" s="1">
        <f t="shared" si="59"/>
        <v>1.0680916395179283</v>
      </c>
      <c r="DC42" s="1">
        <f>6*((AX42-AX135)/(AX134-AX135))+1</f>
        <v>6.6191242608629937</v>
      </c>
      <c r="DD42" s="1">
        <f>6*((AY42-AY135)/(AY134-AY135))+1</f>
        <v>6.7635382556202011</v>
      </c>
      <c r="DE42" s="1">
        <f>6*((AZ42-AZ135)/(AZ134-AZ135))+1</f>
        <v>5.4376648392751106</v>
      </c>
      <c r="DF42" s="1">
        <f>6*((BA42-BA135)/(BA134-BA135))+1</f>
        <v>6.2418456678517948</v>
      </c>
      <c r="DG42" s="1">
        <f t="shared" si="60"/>
        <v>6.3074727452923689</v>
      </c>
      <c r="DI42" s="1">
        <f>6*((BD42-BD135)/(BD134-BD135))+1</f>
        <v>2.0618279027546977</v>
      </c>
      <c r="DJ42" s="1">
        <f>6*((BE42-BE135)/(BE134-BE135))+1</f>
        <v>1.7121732582161728</v>
      </c>
      <c r="DL42" s="1">
        <f>6*((BG42-BG135)/(BG134-BG135))+1</f>
        <v>1.1017715519593709</v>
      </c>
      <c r="DM42" s="1">
        <f t="shared" si="61"/>
        <v>3.0753660208639051</v>
      </c>
      <c r="DN42" s="27">
        <v>36</v>
      </c>
      <c r="DO42" s="5" t="s">
        <v>91</v>
      </c>
      <c r="DP42" s="1">
        <v>3.5161027102404225</v>
      </c>
      <c r="DQ42" s="1" t="s">
        <v>185</v>
      </c>
      <c r="DR42" s="1">
        <v>3.4210915530860291</v>
      </c>
      <c r="DS42" s="5" t="s">
        <v>185</v>
      </c>
      <c r="DT42" s="1">
        <v>3.4251317816835511</v>
      </c>
    </row>
    <row r="43" spans="1:124">
      <c r="A43" s="6" t="s">
        <v>171</v>
      </c>
      <c r="B43" s="5" t="s">
        <v>98</v>
      </c>
      <c r="C43" s="22"/>
      <c r="D43" s="20">
        <v>28.57</v>
      </c>
      <c r="E43" s="20">
        <v>0.1356295449008329</v>
      </c>
      <c r="F43" s="23">
        <v>8.86</v>
      </c>
      <c r="G43" s="23">
        <v>2697.3</v>
      </c>
      <c r="H43" s="23">
        <v>17909.8</v>
      </c>
      <c r="I43" s="21">
        <v>10.09</v>
      </c>
      <c r="J43" s="31">
        <v>378344.74453789787</v>
      </c>
      <c r="K43" s="31">
        <v>110316.24368927763</v>
      </c>
      <c r="L43" s="31">
        <v>222959.4902995264</v>
      </c>
      <c r="M43" s="6">
        <v>-3478.5777921762369</v>
      </c>
      <c r="N43" s="1">
        <v>974.3</v>
      </c>
      <c r="O43" s="1">
        <v>139.1</v>
      </c>
      <c r="P43" s="1">
        <v>34.1</v>
      </c>
      <c r="Q43" s="1">
        <v>1.0723385102016376</v>
      </c>
      <c r="R43" s="1">
        <v>295.3</v>
      </c>
      <c r="S43" s="1">
        <v>341.1</v>
      </c>
      <c r="T43" s="1">
        <v>0.96047296311782271</v>
      </c>
      <c r="U43" s="1">
        <v>2.2070138495181016E-3</v>
      </c>
      <c r="V43" s="19">
        <v>1.2388145370756544E-5</v>
      </c>
      <c r="W43" s="24">
        <v>2.2788932038834955</v>
      </c>
      <c r="X43" s="1">
        <v>2.6119689833394516E-3</v>
      </c>
      <c r="Y43" s="1">
        <v>987.0305322885705</v>
      </c>
      <c r="Z43" s="17">
        <v>2.0242229535816194E-2</v>
      </c>
      <c r="AA43" s="25">
        <v>0.21112290279022328</v>
      </c>
      <c r="AB43" s="25">
        <v>2.5302805339424652</v>
      </c>
      <c r="AC43" s="1">
        <v>8.0522944909917535E-4</v>
      </c>
      <c r="AD43" s="1">
        <v>6455.5596215421583</v>
      </c>
      <c r="AE43" s="1">
        <v>16708.807932676937</v>
      </c>
      <c r="AF43" s="1">
        <v>54.47</v>
      </c>
      <c r="AG43" s="24">
        <v>1709.0859124290555</v>
      </c>
      <c r="AH43" s="24">
        <v>0.19697151139502908</v>
      </c>
      <c r="AI43" s="24">
        <v>0.33664123527510331</v>
      </c>
      <c r="AJ43" s="24">
        <v>0.3461454285678891</v>
      </c>
      <c r="AK43" s="24">
        <v>1.5960060619324681</v>
      </c>
      <c r="AL43" s="24">
        <v>75.075464452216849</v>
      </c>
      <c r="AM43" s="24">
        <v>17.785247370616148</v>
      </c>
      <c r="AN43" s="24">
        <v>2.0977259494481082</v>
      </c>
      <c r="AO43" s="24">
        <v>5.3401439517065246</v>
      </c>
      <c r="AP43" s="24">
        <v>7811.8387096774195</v>
      </c>
      <c r="AQ43" s="1">
        <v>1223.0656565656566</v>
      </c>
      <c r="AR43" s="24">
        <v>30270.875</v>
      </c>
      <c r="AS43" s="24">
        <v>13.859792284866469</v>
      </c>
      <c r="AT43" s="24">
        <v>273</v>
      </c>
      <c r="AU43" s="24">
        <v>1247.7000248588784</v>
      </c>
      <c r="AV43" s="26">
        <v>77.274511556074941</v>
      </c>
      <c r="AW43" s="24">
        <v>68997.047214017337</v>
      </c>
      <c r="AX43" s="24">
        <v>0.89879667348739412</v>
      </c>
      <c r="AY43" s="26">
        <v>0.83258555632731979</v>
      </c>
      <c r="AZ43" s="24">
        <v>0.87429837241172159</v>
      </c>
      <c r="BA43" s="24">
        <v>4.5978501316304432E-2</v>
      </c>
      <c r="BB43" s="24">
        <v>3.89768574908648</v>
      </c>
      <c r="BC43" s="24">
        <v>-0.29587654873548169</v>
      </c>
      <c r="BD43" s="24">
        <v>-0.74953911095858672</v>
      </c>
      <c r="BE43" s="26">
        <v>0.71232101845683438</v>
      </c>
      <c r="BF43" s="26">
        <v>-0.14036702320861899</v>
      </c>
      <c r="BG43" s="26">
        <v>169158.5803502565</v>
      </c>
      <c r="BI43" s="1">
        <f t="shared" si="62"/>
        <v>4.231006160164271</v>
      </c>
      <c r="BJ43" s="1">
        <f t="shared" si="63"/>
        <v>5.1392691028398465</v>
      </c>
      <c r="BK43" s="1">
        <f t="shared" si="13"/>
        <v>6.2474048442906565</v>
      </c>
      <c r="BL43" s="1">
        <f t="shared" si="51"/>
        <v>6.221490271602141</v>
      </c>
      <c r="BM43" s="1">
        <f t="shared" si="64"/>
        <v>6.364971473198656</v>
      </c>
      <c r="BN43" s="1">
        <f t="shared" si="15"/>
        <v>5.765273311897106</v>
      </c>
      <c r="BO43" s="1">
        <f t="shared" si="16"/>
        <v>2.3029777741858335</v>
      </c>
      <c r="BP43" s="1">
        <f t="shared" si="17"/>
        <v>1.2011245163020028</v>
      </c>
      <c r="BQ43" s="1">
        <f t="shared" si="18"/>
        <v>1.226838492949641</v>
      </c>
      <c r="BR43" s="1">
        <f t="shared" si="19"/>
        <v>1.3209223577821314</v>
      </c>
      <c r="BT43" s="1">
        <f t="shared" si="52"/>
        <v>1.7527377521613832</v>
      </c>
      <c r="BV43" s="1">
        <f>6*((Q43-Q135)/(Q134-Q135))+1</f>
        <v>1.0741905567516299</v>
      </c>
      <c r="BW43" s="1">
        <f>6*((R43-R135)/(R134-R135))+1</f>
        <v>1.7531464530892449</v>
      </c>
      <c r="BX43" s="1">
        <f>6*((S43-S135)/(S134-S135))+1</f>
        <v>7</v>
      </c>
      <c r="BY43" s="1">
        <f>6*((T43-T135)/(T134-T135))+1</f>
        <v>6.036070148516421</v>
      </c>
      <c r="CB43" s="1">
        <f>6*((W43-W135)/(W134-W135))+1</f>
        <v>1.2831176248960792</v>
      </c>
      <c r="CC43" s="1">
        <f t="shared" si="53"/>
        <v>1.5942244210574201</v>
      </c>
      <c r="CE43" s="1">
        <f t="shared" si="54"/>
        <v>3.5099616297996707</v>
      </c>
      <c r="CF43" s="1">
        <f t="shared" ref="CF43:CM43" si="68">6*((AA43-AA135)/(AA134-AA135))+1</f>
        <v>3.6517531349360084</v>
      </c>
      <c r="CG43" s="1">
        <f t="shared" si="68"/>
        <v>1.8919014317782075</v>
      </c>
      <c r="CI43" s="1">
        <f t="shared" si="68"/>
        <v>4.7902355595993367</v>
      </c>
      <c r="CJ43" s="1">
        <f t="shared" si="68"/>
        <v>2.1132055535101109</v>
      </c>
      <c r="CK43" s="1">
        <f t="shared" si="68"/>
        <v>1</v>
      </c>
      <c r="CL43" s="1">
        <f t="shared" si="68"/>
        <v>1.5753862313525775</v>
      </c>
      <c r="CM43" s="1">
        <f t="shared" si="68"/>
        <v>1.1474800668219849</v>
      </c>
      <c r="CO43" s="1">
        <f>6*((AJ43-AJ135)/(AJ134-AJ135))+1</f>
        <v>1.7136154704932296</v>
      </c>
      <c r="CQ43" s="1">
        <f t="shared" si="56"/>
        <v>4.8379761758422308</v>
      </c>
      <c r="CU43" s="1">
        <f>6*((AP43-AP134)/(AP135-AP134))+1</f>
        <v>5.4199887575176753</v>
      </c>
      <c r="CV43" s="1">
        <f>6*((AQ43-AQ134)/(AQ135-AQ134))+1</f>
        <v>5.7922956715454363</v>
      </c>
      <c r="CX43" s="1">
        <f>6*((AS43-AS134)/(AS135-AS134))+1</f>
        <v>6.939579267852328</v>
      </c>
      <c r="CY43" s="1">
        <f t="shared" si="57"/>
        <v>3.7817128139085643</v>
      </c>
      <c r="CZ43" s="1">
        <f>6*((AU43-AU135)/(AU134-AU135))+1</f>
        <v>1.3401001290846746</v>
      </c>
      <c r="DA43" s="1">
        <f t="shared" si="58"/>
        <v>6.401936795162551</v>
      </c>
      <c r="DB43" s="1">
        <f t="shared" si="59"/>
        <v>1.4910634801233569</v>
      </c>
      <c r="DC43" s="1">
        <f>6*((AX43-AX135)/(AX134-AX135))+1</f>
        <v>3.1519416161692115</v>
      </c>
      <c r="DD43" s="1">
        <f>6*((AY43-AY135)/(AY134-AY135))+1</f>
        <v>5.799847222026882</v>
      </c>
      <c r="DE43" s="1">
        <f>6*((AZ43-AZ135)/(AZ134-AZ135))+1</f>
        <v>6.1955754344333336</v>
      </c>
      <c r="DF43" s="1">
        <f>6*((BA43-BA135)/(BA134-BA135))+1</f>
        <v>5.9247048683306076</v>
      </c>
      <c r="DG43" s="1">
        <f t="shared" si="60"/>
        <v>6.5460755176613894</v>
      </c>
      <c r="DI43" s="1">
        <f>6*((BD43-BD135)/(BD134-BD135))+1</f>
        <v>1.3943260706845853</v>
      </c>
      <c r="DJ43" s="1">
        <f>6*((BE43-BE135)/(BE134-BE135))+1</f>
        <v>7</v>
      </c>
      <c r="DL43" s="1">
        <f>6*((BG43-BG135)/(BG134-BG135))+1</f>
        <v>1.4543107635030044</v>
      </c>
      <c r="DM43" s="1">
        <f t="shared" si="61"/>
        <v>3.6995175934243192</v>
      </c>
      <c r="DN43" s="27">
        <v>37</v>
      </c>
      <c r="DO43" s="5" t="s">
        <v>167</v>
      </c>
      <c r="DP43" s="1">
        <v>3.5077546465394036</v>
      </c>
      <c r="DQ43" s="1" t="s">
        <v>159</v>
      </c>
      <c r="DR43" s="1">
        <v>3.4180544480581583</v>
      </c>
      <c r="DS43" s="5" t="s">
        <v>159</v>
      </c>
      <c r="DT43" s="1">
        <v>3.4198422090756266</v>
      </c>
    </row>
    <row r="44" spans="1:124">
      <c r="A44" s="6" t="s">
        <v>172</v>
      </c>
      <c r="B44" s="5" t="s">
        <v>173</v>
      </c>
      <c r="C44" s="22"/>
      <c r="D44" s="20">
        <v>23.34</v>
      </c>
      <c r="E44" s="20">
        <v>2.4932091579355841E-2</v>
      </c>
      <c r="F44" s="23">
        <v>20.95</v>
      </c>
      <c r="G44" s="23">
        <v>2687</v>
      </c>
      <c r="H44" s="23">
        <v>18809</v>
      </c>
      <c r="I44" s="21">
        <v>7.66</v>
      </c>
      <c r="J44" s="31">
        <v>359719.34064513654</v>
      </c>
      <c r="K44" s="31">
        <v>38381.971773509322</v>
      </c>
      <c r="L44" s="31">
        <v>30553.939056778388</v>
      </c>
      <c r="M44" s="6">
        <v>-1781.2413025327025</v>
      </c>
      <c r="N44" s="1">
        <v>18.100000000000001</v>
      </c>
      <c r="O44" s="1">
        <v>16.8</v>
      </c>
      <c r="P44" s="1">
        <v>144.30000000000001</v>
      </c>
      <c r="Q44" s="1">
        <v>0.11515327900659682</v>
      </c>
      <c r="R44" s="1">
        <v>88.6</v>
      </c>
      <c r="S44" s="1">
        <v>19.600000000000001</v>
      </c>
      <c r="T44" s="1">
        <v>0.94106862231534838</v>
      </c>
      <c r="U44" s="1">
        <v>5.5663790704146951E-4</v>
      </c>
      <c r="V44" s="19">
        <v>0</v>
      </c>
      <c r="W44" s="24">
        <v>14.869470802919707</v>
      </c>
      <c r="X44" s="1">
        <v>5.3975747111742875E-3</v>
      </c>
      <c r="Y44" s="1">
        <v>1032.5040688212043</v>
      </c>
      <c r="Z44" s="17">
        <v>0</v>
      </c>
      <c r="AA44" s="25">
        <v>0</v>
      </c>
      <c r="AB44" s="25">
        <v>0</v>
      </c>
      <c r="AC44" s="1">
        <v>5.8207217694994178E-4</v>
      </c>
      <c r="AD44" s="1">
        <v>4550.8925106713232</v>
      </c>
      <c r="AE44" s="1">
        <v>560.87694690264971</v>
      </c>
      <c r="AF44" s="1">
        <v>54.47</v>
      </c>
      <c r="AG44" s="24">
        <v>129.36107944544048</v>
      </c>
      <c r="AH44" s="24">
        <v>3.4245246410554908</v>
      </c>
      <c r="AI44" s="24">
        <v>0.44300020415444791</v>
      </c>
      <c r="AJ44" s="24">
        <v>2.9685681024447033E-2</v>
      </c>
      <c r="AK44" s="24">
        <v>1.9014357780364766</v>
      </c>
      <c r="AL44" s="24">
        <v>73.88436166084594</v>
      </c>
      <c r="AM44" s="24">
        <v>21.730694606131159</v>
      </c>
      <c r="AN44" s="24">
        <v>3.1043849437330229</v>
      </c>
      <c r="AO44" s="24">
        <v>13.392857142857142</v>
      </c>
      <c r="AP44" s="24">
        <v>5154</v>
      </c>
      <c r="AQ44" s="1">
        <v>606.35294117647061</v>
      </c>
      <c r="AR44" s="24">
        <v>0</v>
      </c>
      <c r="AS44" s="24">
        <v>18.688235294117646</v>
      </c>
      <c r="AT44" s="24">
        <v>410</v>
      </c>
      <c r="AU44" s="24">
        <v>3692.7802648428406</v>
      </c>
      <c r="AV44" s="26">
        <v>20.372526193247964</v>
      </c>
      <c r="AW44" s="24">
        <v>54411.810914110378</v>
      </c>
      <c r="AX44" s="24">
        <v>0.96157786885245899</v>
      </c>
      <c r="AY44" s="26">
        <v>0.93903688524590168</v>
      </c>
      <c r="AZ44" s="24">
        <v>0.68237704918032782</v>
      </c>
      <c r="BA44" s="24">
        <v>-8.1902452749014597E-3</v>
      </c>
      <c r="BB44" s="24">
        <v>8.2987551867219924</v>
      </c>
      <c r="BC44" s="24">
        <v>0.25251912088934547</v>
      </c>
      <c r="BD44" s="24">
        <v>-0.39346345090448648</v>
      </c>
      <c r="BE44" s="26">
        <v>-0.6432336059131204</v>
      </c>
      <c r="BF44" s="26">
        <v>-3.5107033639143734E-2</v>
      </c>
      <c r="BG44" s="26">
        <v>156102.6849158502</v>
      </c>
      <c r="BI44" s="1">
        <f t="shared" si="62"/>
        <v>5.036447638603696</v>
      </c>
      <c r="BJ44" s="1">
        <f t="shared" si="63"/>
        <v>1.6508047454793366</v>
      </c>
      <c r="BK44" s="1">
        <f t="shared" si="13"/>
        <v>4.1557093425605531</v>
      </c>
      <c r="BL44" s="1">
        <f t="shared" si="51"/>
        <v>6.2249907955478765</v>
      </c>
      <c r="BM44" s="1">
        <f t="shared" si="64"/>
        <v>6.3234589179436078</v>
      </c>
      <c r="BN44" s="1">
        <f t="shared" si="15"/>
        <v>3.4212218649517685</v>
      </c>
      <c r="BO44" s="1">
        <f t="shared" si="16"/>
        <v>2.2398142036587556</v>
      </c>
      <c r="BP44" s="1">
        <f t="shared" si="17"/>
        <v>1.064885553681957</v>
      </c>
      <c r="BQ44" s="1">
        <f t="shared" si="18"/>
        <v>1.0240032670998891</v>
      </c>
      <c r="BR44" s="1">
        <f t="shared" si="19"/>
        <v>1.1564254844611268</v>
      </c>
      <c r="BT44" s="1">
        <f t="shared" si="52"/>
        <v>1.0478386167146974</v>
      </c>
      <c r="BV44" s="1">
        <f>6*((Q44-Q135)/(Q134-Q135))+1</f>
        <v>1.0057824603323999</v>
      </c>
      <c r="BW44" s="1">
        <f>6*((R44-R135)/(R134-R135))+1</f>
        <v>1.1618993135011442</v>
      </c>
      <c r="BX44" s="1">
        <f>6*((S44-S135)/(S134-S135))+1</f>
        <v>1.1809954751131222</v>
      </c>
      <c r="BY44" s="1">
        <f>6*((T44-T135)/(T134-T135))+1</f>
        <v>5.3158693780600483</v>
      </c>
      <c r="CB44" s="1">
        <f>6*((W44-W135)/(W134-W135))+1</f>
        <v>2.8473043186096771</v>
      </c>
      <c r="CC44" s="1">
        <f t="shared" si="53"/>
        <v>2.2279512996976818</v>
      </c>
      <c r="CE44" s="1">
        <f t="shared" si="54"/>
        <v>1</v>
      </c>
      <c r="CF44" s="1">
        <f t="shared" ref="CF44:CM44" si="69">6*((AA44-AA135)/(AA134-AA135))+1</f>
        <v>1</v>
      </c>
      <c r="CG44" s="1">
        <f t="shared" si="69"/>
        <v>1.8638341390956124</v>
      </c>
      <c r="CI44" s="1">
        <f t="shared" si="69"/>
        <v>3.6719534220241896</v>
      </c>
      <c r="CJ44" s="1">
        <f t="shared" si="69"/>
        <v>1.0349025090780588</v>
      </c>
      <c r="CK44" s="1">
        <f t="shared" si="69"/>
        <v>1</v>
      </c>
      <c r="CL44" s="1">
        <f t="shared" si="69"/>
        <v>1.0337564603685299</v>
      </c>
      <c r="CM44" s="1">
        <f t="shared" si="69"/>
        <v>3.6345630733654275</v>
      </c>
      <c r="CO44" s="1">
        <f>6*((AJ44-AJ135)/(AJ134-AJ135))+1</f>
        <v>1.6138950267161087</v>
      </c>
      <c r="CQ44" s="1">
        <f t="shared" si="56"/>
        <v>4.237205377499409</v>
      </c>
      <c r="CU44" s="1">
        <f>6*((AP44-AP134)/(AP135-AP134))+1</f>
        <v>6.0141729261720789</v>
      </c>
      <c r="CV44" s="1">
        <f>6*((AQ44-AQ134)/(AQ135-AQ134))+1</f>
        <v>6.4012626650917106</v>
      </c>
      <c r="CX44" s="1">
        <f>6*((AS44-AS134)/(AS135-AS134))+1</f>
        <v>6.8129323879701831</v>
      </c>
      <c r="CY44" s="1">
        <f t="shared" si="57"/>
        <v>5.3696072118480362</v>
      </c>
      <c r="CZ44" s="1">
        <f>6*((AU44-AU135)/(AU134-AU135))+1</f>
        <v>2.7534457076894689</v>
      </c>
      <c r="DA44" s="1">
        <f t="shared" si="58"/>
        <v>6.8187020578782134</v>
      </c>
      <c r="DB44" s="1">
        <f t="shared" si="59"/>
        <v>1.3808568312325349</v>
      </c>
      <c r="DC44" s="1">
        <f>6*((AX44-AX135)/(AX134-AX135))+1</f>
        <v>5.9064672094003292</v>
      </c>
      <c r="DD44" s="1">
        <f>6*((AY44-AY135)/(AY134-AY135))+1</f>
        <v>6.6984768410621944</v>
      </c>
      <c r="DE44" s="1">
        <f>6*((AZ44-AZ135)/(AZ134-AZ135))+1</f>
        <v>4.6818066014287369</v>
      </c>
      <c r="DF44" s="1">
        <f>6*((BA44-BA135)/(BA134-BA135))+1</f>
        <v>2.0394161821279502</v>
      </c>
      <c r="DG44" s="1">
        <f t="shared" si="60"/>
        <v>6.0335269709543571</v>
      </c>
      <c r="DI44" s="1">
        <f>6*((BD44-BD135)/(BD134-BD135))+1</f>
        <v>2.0603098084852443</v>
      </c>
      <c r="DJ44" s="1">
        <f>6*((BE44-BE135)/(BE134-BE135))+1</f>
        <v>2.2065283813293788</v>
      </c>
      <c r="DL44" s="1">
        <f>6*((BG44-BG135)/(BG134-BG135))+1</f>
        <v>1.4192464244033323</v>
      </c>
      <c r="DM44" s="1">
        <f t="shared" si="61"/>
        <v>3.1850540688390097</v>
      </c>
      <c r="DN44" s="27">
        <v>38</v>
      </c>
      <c r="DO44" s="5" t="s">
        <v>174</v>
      </c>
      <c r="DP44" s="1">
        <v>3.4984120194842157</v>
      </c>
      <c r="DQ44" s="1" t="s">
        <v>100</v>
      </c>
      <c r="DR44" s="1">
        <v>3.4030598214479704</v>
      </c>
      <c r="DS44" s="5" t="s">
        <v>100</v>
      </c>
      <c r="DT44" s="1">
        <v>3.4057435400097926</v>
      </c>
    </row>
    <row r="45" spans="1:124">
      <c r="A45" s="6" t="s">
        <v>175</v>
      </c>
      <c r="B45" s="5" t="s">
        <v>174</v>
      </c>
      <c r="C45" s="22"/>
      <c r="D45" s="20">
        <v>15.79</v>
      </c>
      <c r="E45" s="20">
        <v>6.2782303187471786E-2</v>
      </c>
      <c r="F45" s="23">
        <v>10.5</v>
      </c>
      <c r="G45" s="23">
        <v>3066.4</v>
      </c>
      <c r="H45" s="23">
        <v>23873.9</v>
      </c>
      <c r="I45" s="21">
        <v>9.2899999999999991</v>
      </c>
      <c r="J45" s="31">
        <v>0</v>
      </c>
      <c r="K45" s="31">
        <v>125201.98035666798</v>
      </c>
      <c r="L45" s="31">
        <v>68472.508156763084</v>
      </c>
      <c r="M45" s="6">
        <v>-1498.9827539373243</v>
      </c>
      <c r="N45" s="1">
        <v>766.7</v>
      </c>
      <c r="O45" s="1">
        <v>114.2</v>
      </c>
      <c r="P45" s="1">
        <v>75</v>
      </c>
      <c r="Q45" s="1">
        <v>1.9931273683512316</v>
      </c>
      <c r="R45" s="1">
        <v>678.8</v>
      </c>
      <c r="S45" s="1">
        <v>101.1</v>
      </c>
      <c r="T45" s="1">
        <v>0.94930087410471364</v>
      </c>
      <c r="U45" s="1">
        <v>8.9805919429676974E-4</v>
      </c>
      <c r="V45" s="19">
        <v>1.0698368070934459E-5</v>
      </c>
      <c r="W45" s="24">
        <v>10.357561018747788</v>
      </c>
      <c r="X45" s="1">
        <v>4.3815400700883975E-3</v>
      </c>
      <c r="Y45" s="1">
        <v>944.13768375761924</v>
      </c>
      <c r="Z45" s="17">
        <v>9.8767334030866929E-3</v>
      </c>
      <c r="AA45" s="25">
        <v>0.20020712040585328</v>
      </c>
      <c r="AB45" s="25">
        <v>1.0329609194466218</v>
      </c>
      <c r="AC45" s="1">
        <v>4.1081733392388323E-4</v>
      </c>
      <c r="AD45" s="1">
        <v>1347.4201304559001</v>
      </c>
      <c r="AE45" s="1">
        <v>17144.681549750421</v>
      </c>
      <c r="AF45" s="1">
        <v>54.47</v>
      </c>
      <c r="AG45" s="24">
        <v>1468.4541336928564</v>
      </c>
      <c r="AH45" s="24">
        <v>0.11115604425700905</v>
      </c>
      <c r="AI45" s="24">
        <v>0.16322755267415101</v>
      </c>
      <c r="AJ45" s="24">
        <v>0.2812643759320953</v>
      </c>
      <c r="AK45" s="24">
        <v>1.6785739503296166</v>
      </c>
      <c r="AL45" s="24">
        <v>75.371928765986041</v>
      </c>
      <c r="AM45" s="24">
        <v>14.577596333455295</v>
      </c>
      <c r="AN45" s="24">
        <v>1.7523926900190645</v>
      </c>
      <c r="AO45" s="24">
        <v>7.7792455599589019</v>
      </c>
      <c r="AP45" s="24">
        <v>15578.7</v>
      </c>
      <c r="AQ45" s="1">
        <v>1718.2389705882354</v>
      </c>
      <c r="AR45" s="24">
        <v>1236.4047619047619</v>
      </c>
      <c r="AS45" s="24">
        <v>22.789649122807017</v>
      </c>
      <c r="AT45" s="24">
        <v>364.70967741935482</v>
      </c>
      <c r="AU45" s="24">
        <v>1501.2630904161881</v>
      </c>
      <c r="AV45" s="26">
        <v>23.944521536884761</v>
      </c>
      <c r="AW45" s="24">
        <v>36684.022735637809</v>
      </c>
      <c r="AX45" s="24">
        <v>0.91988715105919616</v>
      </c>
      <c r="AY45" s="26">
        <v>0.87386656107701444</v>
      </c>
      <c r="AZ45" s="24">
        <v>0.90617699465452384</v>
      </c>
      <c r="BA45" s="24">
        <v>4.6102374641752909E-2</v>
      </c>
      <c r="BB45" s="24">
        <v>6.3638993346832518</v>
      </c>
      <c r="BC45" s="24">
        <v>6.8985669656756204E-2</v>
      </c>
      <c r="BD45" s="24">
        <v>3.7313766657133533E-2</v>
      </c>
      <c r="BE45" s="26">
        <v>-0.85412972069104964</v>
      </c>
      <c r="BF45" s="26">
        <v>-1.3216758824097081E-2</v>
      </c>
      <c r="BG45" s="26">
        <v>95042.832710145405</v>
      </c>
      <c r="BI45" s="1">
        <f t="shared" si="62"/>
        <v>6.1991786447638608</v>
      </c>
      <c r="BJ45" s="1">
        <f t="shared" si="63"/>
        <v>2.8435974444225542</v>
      </c>
      <c r="BK45" s="1">
        <f t="shared" si="13"/>
        <v>5.9636678200692037</v>
      </c>
      <c r="BL45" s="1">
        <f t="shared" si="51"/>
        <v>6.09604916593503</v>
      </c>
      <c r="BM45" s="1">
        <f t="shared" si="64"/>
        <v>6.0896322485582717</v>
      </c>
      <c r="BN45" s="1">
        <f t="shared" si="15"/>
        <v>4.993569131832797</v>
      </c>
      <c r="BO45" s="1">
        <f t="shared" si="16"/>
        <v>1.0199127146164999</v>
      </c>
      <c r="BP45" s="1">
        <f t="shared" si="17"/>
        <v>1.2293171603281374</v>
      </c>
      <c r="BQ45" s="1">
        <f t="shared" si="18"/>
        <v>1.0639772776085112</v>
      </c>
      <c r="BR45" s="1">
        <f t="shared" si="19"/>
        <v>1.1290704791363926</v>
      </c>
      <c r="BT45" s="1">
        <f t="shared" si="52"/>
        <v>1.6092219020172911</v>
      </c>
      <c r="BV45" s="1">
        <f>6*((Q45-Q135)/(Q134-Q135))+1</f>
        <v>1.1399974778544641</v>
      </c>
      <c r="BW45" s="1">
        <f>6*((R45-R135)/(R134-R135))+1</f>
        <v>2.8501144164759724</v>
      </c>
      <c r="BX45" s="1">
        <f>6*((S45-S135)/(S134-S135))+1</f>
        <v>2.6561085972850682</v>
      </c>
      <c r="BY45" s="1">
        <f>6*((T45-T135)/(T134-T135))+1</f>
        <v>5.6214130778767259</v>
      </c>
      <c r="CB45" s="1">
        <f>6*((W45-W135)/(W134-W135))+1</f>
        <v>2.2867685376159486</v>
      </c>
      <c r="CC45" s="1">
        <f t="shared" si="53"/>
        <v>1.9968028441744323</v>
      </c>
      <c r="CE45" s="1">
        <f t="shared" si="54"/>
        <v>2.2246784291051043</v>
      </c>
      <c r="CF45" s="1">
        <f t="shared" ref="CF45:CM45" si="70">6*((AA45-AA135)/(AA134-AA135))+1</f>
        <v>3.5146483501140895</v>
      </c>
      <c r="CG45" s="1">
        <f t="shared" si="70"/>
        <v>1.8752923217227448</v>
      </c>
      <c r="CI45" s="1">
        <f t="shared" si="70"/>
        <v>1.7911071993095335</v>
      </c>
      <c r="CJ45" s="1">
        <f t="shared" si="70"/>
        <v>2.1423116878310964</v>
      </c>
      <c r="CK45" s="1">
        <f t="shared" si="70"/>
        <v>1</v>
      </c>
      <c r="CL45" s="1">
        <f t="shared" si="70"/>
        <v>1.4928824101255529</v>
      </c>
      <c r="CM45" s="1">
        <f t="shared" si="70"/>
        <v>1.0813525140154383</v>
      </c>
      <c r="CO45" s="1">
        <f>6*((AJ45-AJ135)/(AJ134-AJ135))+1</f>
        <v>1.6931706353703047</v>
      </c>
      <c r="CQ45" s="1">
        <f t="shared" si="56"/>
        <v>4.9875074369169203</v>
      </c>
      <c r="CU45" s="1">
        <f>6*((AP45-AP134)/(AP135-AP134))+1</f>
        <v>3.6836358320971203</v>
      </c>
      <c r="CV45" s="1">
        <f>6*((AQ45-AQ134)/(AQ135-AQ134))+1</f>
        <v>5.3033415819019618</v>
      </c>
      <c r="CX45" s="1">
        <f>6*((AS45-AS134)/(AS135-AS134))+1</f>
        <v>6.7053550046369281</v>
      </c>
      <c r="CY45" s="1">
        <f t="shared" si="57"/>
        <v>4.8446710840620648</v>
      </c>
      <c r="CZ45" s="1">
        <f>6*((AU45-AU135)/(AU134-AU135))+1</f>
        <v>1.486668831306591</v>
      </c>
      <c r="DA45" s="1">
        <f t="shared" si="58"/>
        <v>6.7925398147101141</v>
      </c>
      <c r="DB45" s="1">
        <f t="shared" si="59"/>
        <v>1.2469049303361293</v>
      </c>
      <c r="DC45" s="1">
        <f>6*((AX45-AX135)/(AX134-AX135))+1</f>
        <v>4.0772865368446576</v>
      </c>
      <c r="DD45" s="1">
        <f>6*((AY45-AY135)/(AY134-AY135))+1</f>
        <v>6.1483288609924767</v>
      </c>
      <c r="DE45" s="1">
        <f>6*((AZ45-AZ135)/(AZ134-AZ135))+1</f>
        <v>6.4470163060247581</v>
      </c>
      <c r="DF45" s="1">
        <f>6*((BA45-BA135)/(BA134-BA135))+1</f>
        <v>5.9335897634070864</v>
      </c>
      <c r="DG45" s="1">
        <f t="shared" si="60"/>
        <v>6.2588602834827878</v>
      </c>
      <c r="DI45" s="1">
        <f>6*((BD45-BD135)/(BD134-BD135))+1</f>
        <v>2.8660111065393341</v>
      </c>
      <c r="DJ45" s="1">
        <f>6*((BE45-BE135)/(BE134-BE135))+1</f>
        <v>1.4607638636171021</v>
      </c>
      <c r="DL45" s="1">
        <f>6*((BG45-BG135)/(BG134-BG135))+1</f>
        <v>1.2552574146970783</v>
      </c>
      <c r="DM45" s="1">
        <f t="shared" si="61"/>
        <v>3.3595614557080506</v>
      </c>
      <c r="DN45" s="27">
        <v>39</v>
      </c>
      <c r="DO45" s="5" t="s">
        <v>176</v>
      </c>
      <c r="DP45" s="1">
        <v>3.4977623284680437</v>
      </c>
      <c r="DQ45" s="1" t="s">
        <v>148</v>
      </c>
      <c r="DR45" s="1">
        <v>3.4003793904584039</v>
      </c>
      <c r="DS45" s="5" t="s">
        <v>148</v>
      </c>
      <c r="DT45" s="1">
        <v>3.4012749337518762</v>
      </c>
    </row>
    <row r="46" spans="1:124">
      <c r="A46" s="6" t="s">
        <v>177</v>
      </c>
      <c r="B46" s="5" t="s">
        <v>178</v>
      </c>
      <c r="C46" s="22"/>
      <c r="D46" s="20">
        <v>25.17</v>
      </c>
      <c r="E46" s="20">
        <v>5.0982379774007928E-2</v>
      </c>
      <c r="F46" s="23">
        <v>21.58</v>
      </c>
      <c r="G46" s="23">
        <v>2200.5</v>
      </c>
      <c r="H46" s="23">
        <v>21125.1</v>
      </c>
      <c r="I46" s="21">
        <v>7.61</v>
      </c>
      <c r="J46" s="31">
        <v>14546.023107671563</v>
      </c>
      <c r="K46" s="31">
        <v>42819.935553381467</v>
      </c>
      <c r="L46" s="31">
        <v>134586.31337858157</v>
      </c>
      <c r="M46" s="6">
        <v>-1823.6362200994711</v>
      </c>
      <c r="N46" s="1">
        <v>65.400000000000006</v>
      </c>
      <c r="O46" s="1">
        <v>52</v>
      </c>
      <c r="P46" s="1">
        <v>0</v>
      </c>
      <c r="Q46" s="1">
        <v>0.45174562475775915</v>
      </c>
      <c r="R46" s="1">
        <v>81.2</v>
      </c>
      <c r="S46" s="1">
        <v>83.8</v>
      </c>
      <c r="T46" s="1">
        <v>0.95527903469079944</v>
      </c>
      <c r="U46" s="1">
        <v>7.894529091339702E-4</v>
      </c>
      <c r="V46" s="19">
        <v>0</v>
      </c>
      <c r="W46" s="24">
        <v>4.3248531139835489</v>
      </c>
      <c r="X46" s="1">
        <v>1.3011198029790414E-3</v>
      </c>
      <c r="Y46" s="1">
        <v>787.59689922480618</v>
      </c>
      <c r="Z46" s="17">
        <v>4.838853939954086E-2</v>
      </c>
      <c r="AA46" s="25">
        <v>0.31629945439909363</v>
      </c>
      <c r="AB46" s="25">
        <v>1.4053755294884329</v>
      </c>
      <c r="AC46" s="1">
        <v>6.5591365791121319E-4</v>
      </c>
      <c r="AD46" s="1">
        <v>4298.5331442115621</v>
      </c>
      <c r="AE46" s="1">
        <v>1464.4240010186791</v>
      </c>
      <c r="AF46" s="1">
        <v>54.47</v>
      </c>
      <c r="AG46" s="24">
        <v>281.91769617231881</v>
      </c>
      <c r="AH46" s="24">
        <v>2.0488357532572077</v>
      </c>
      <c r="AI46" s="24">
        <v>0.57760305539374934</v>
      </c>
      <c r="AJ46" s="24">
        <v>0.86986076741897977</v>
      </c>
      <c r="AK46" s="24">
        <v>2.0214066366536478</v>
      </c>
      <c r="AL46" s="24">
        <v>73.13437285710026</v>
      </c>
      <c r="AM46" s="24">
        <v>22.807906741003549</v>
      </c>
      <c r="AN46" s="24">
        <v>8.3778062669568598</v>
      </c>
      <c r="AO46" s="24">
        <v>18.300653594771244</v>
      </c>
      <c r="AP46" s="24">
        <v>3354.1</v>
      </c>
      <c r="AQ46" s="1">
        <v>332.08910891089107</v>
      </c>
      <c r="AR46" s="24">
        <v>1118.0333333333333</v>
      </c>
      <c r="AS46" s="24">
        <v>16.939189189189189</v>
      </c>
      <c r="AT46" s="24">
        <v>168.28571428571428</v>
      </c>
      <c r="AU46" s="24">
        <v>2238.0958939805014</v>
      </c>
      <c r="AV46" s="26">
        <v>199.57793953668644</v>
      </c>
      <c r="AW46" s="24">
        <v>43660.713783687999</v>
      </c>
      <c r="AX46" s="24">
        <v>0.94426843317972353</v>
      </c>
      <c r="AY46" s="26">
        <v>0.6964285714285714</v>
      </c>
      <c r="AZ46" s="24">
        <v>0.81033986175115202</v>
      </c>
      <c r="BA46" s="24">
        <v>4.3098981449123913E-2</v>
      </c>
      <c r="BB46" s="24">
        <v>20.408163265306122</v>
      </c>
      <c r="BC46" s="24">
        <v>0.17801979766168297</v>
      </c>
      <c r="BD46" s="24">
        <v>-0.57202365223961027</v>
      </c>
      <c r="BE46" s="26">
        <v>-0.88557096317869732</v>
      </c>
      <c r="BF46" s="26">
        <v>-0.36570808889273776</v>
      </c>
      <c r="BG46" s="26">
        <v>115609.37878098043</v>
      </c>
      <c r="BI46" s="1">
        <f t="shared" si="62"/>
        <v>4.754620123203285</v>
      </c>
      <c r="BJ46" s="1">
        <f t="shared" si="63"/>
        <v>2.471740540651616</v>
      </c>
      <c r="BK46" s="1">
        <f t="shared" si="13"/>
        <v>4.046712802768166</v>
      </c>
      <c r="BL46" s="1">
        <f t="shared" si="51"/>
        <v>6.3903310770625046</v>
      </c>
      <c r="BM46" s="1">
        <f t="shared" si="64"/>
        <v>6.2165336185372269</v>
      </c>
      <c r="BN46" s="1">
        <f t="shared" si="15"/>
        <v>3.3729903536977495</v>
      </c>
      <c r="BO46" s="1">
        <f t="shared" si="16"/>
        <v>1.0692420479152529</v>
      </c>
      <c r="BP46" s="1">
        <f t="shared" si="17"/>
        <v>1.0732907764695472</v>
      </c>
      <c r="BQ46" s="1">
        <f t="shared" si="18"/>
        <v>1.1336748956207643</v>
      </c>
      <c r="BR46" s="1">
        <f t="shared" si="19"/>
        <v>1.1605341755939615</v>
      </c>
      <c r="BT46" s="1">
        <f t="shared" si="52"/>
        <v>1.2507204610951008</v>
      </c>
      <c r="BV46" s="1">
        <f>6*((Q46-Q135)/(Q134-Q135))+1</f>
        <v>1.0298380358800636</v>
      </c>
      <c r="BW46" s="1">
        <f>6*((R46-R135)/(R134-R135))+1</f>
        <v>1.1407322654462242</v>
      </c>
      <c r="BX46" s="1">
        <f>6*((S46-S135)/(S134-S135))+1</f>
        <v>2.3429864253393666</v>
      </c>
      <c r="BY46" s="1">
        <f>6*((T46-T135)/(T134-T135))+1</f>
        <v>5.8432951765183816</v>
      </c>
      <c r="CB46" s="1">
        <f>6*((W46-W135)/(W134-W135))+1</f>
        <v>1.5372968507558165</v>
      </c>
      <c r="CC46" s="1">
        <f t="shared" si="53"/>
        <v>1.2960054911000778</v>
      </c>
      <c r="CE46" s="1">
        <f t="shared" si="54"/>
        <v>7</v>
      </c>
      <c r="CF46" s="1">
        <f t="shared" ref="CF46:CM46" si="71">6*((AA46-AA135)/(AA134-AA135))+1</f>
        <v>4.9727952708889456</v>
      </c>
      <c r="CG46" s="1">
        <f t="shared" si="71"/>
        <v>1.8794233537245726</v>
      </c>
      <c r="CI46" s="1">
        <f t="shared" si="71"/>
        <v>3.5237863380487111</v>
      </c>
      <c r="CJ46" s="1">
        <f t="shared" si="71"/>
        <v>1.0952382598376604</v>
      </c>
      <c r="CK46" s="1">
        <f t="shared" si="71"/>
        <v>1</v>
      </c>
      <c r="CL46" s="1">
        <f t="shared" si="71"/>
        <v>1.086062535233365</v>
      </c>
      <c r="CM46" s="1">
        <f t="shared" si="71"/>
        <v>2.574486811973661</v>
      </c>
      <c r="CO46" s="1">
        <f>6*((AJ46-AJ135)/(AJ134-AJ135))+1</f>
        <v>1.8786447559190058</v>
      </c>
      <c r="CQ46" s="1">
        <f t="shared" si="56"/>
        <v>3.8589245308431082</v>
      </c>
      <c r="CU46" s="1">
        <f>6*((AP46-AP134)/(AP135-AP134))+1</f>
        <v>6.4165570442402746</v>
      </c>
      <c r="CV46" s="1">
        <f>6*((AQ46-AQ134)/(AQ135-AQ134))+1</f>
        <v>6.6720818280594312</v>
      </c>
      <c r="CX46" s="1">
        <f>6*((AS46-AS134)/(AS135-AS134))+1</f>
        <v>6.8588087152944981</v>
      </c>
      <c r="CY46" s="1">
        <f t="shared" si="57"/>
        <v>2.5680250206972679</v>
      </c>
      <c r="CZ46" s="1">
        <f>6*((AU46-AU135)/(AU134-AU135))+1</f>
        <v>1.9125850724420672</v>
      </c>
      <c r="DA46" s="1">
        <f t="shared" si="58"/>
        <v>5.5061539860329312</v>
      </c>
      <c r="DB46" s="1">
        <f t="shared" si="59"/>
        <v>1.2996210965292758</v>
      </c>
      <c r="DC46" s="1">
        <f>6*((AX46-AX135)/(AX134-AX135))+1</f>
        <v>5.1470155409877041</v>
      </c>
      <c r="DD46" s="1">
        <f>6*((AY46-AY135)/(AY134-AY135))+1</f>
        <v>4.6504515243729765</v>
      </c>
      <c r="DE46" s="1">
        <f>6*((AZ46-AZ135)/(AZ134-AZ135))+1</f>
        <v>5.6911062154157506</v>
      </c>
      <c r="DF46" s="1">
        <f>6*((BA46-BA135)/(BA134-BA135))+1</f>
        <v>5.7181694274040762</v>
      </c>
      <c r="DG46" s="1">
        <f t="shared" si="60"/>
        <v>4.6232653061224491</v>
      </c>
      <c r="DI46" s="1">
        <f>6*((BD46-BD135)/(BD134-BD135))+1</f>
        <v>1.7263409258900784</v>
      </c>
      <c r="DJ46" s="1">
        <f>6*((BE46-BE135)/(BE134-BE135))+1</f>
        <v>1.3495822846450785</v>
      </c>
      <c r="DL46" s="1">
        <f>6*((BG46-BG135)/(BG134-BG135))+1</f>
        <v>1.3104931776640769</v>
      </c>
      <c r="DM46" s="1">
        <f t="shared" si="61"/>
        <v>3.2488134319029069</v>
      </c>
      <c r="DN46" s="27">
        <v>40</v>
      </c>
      <c r="DO46" s="5" t="s">
        <v>179</v>
      </c>
      <c r="DP46" s="1">
        <v>3.4947037364550977</v>
      </c>
      <c r="DQ46" s="1" t="s">
        <v>176</v>
      </c>
      <c r="DR46" s="1">
        <v>3.3911060753628579</v>
      </c>
      <c r="DS46" s="5" t="s">
        <v>176</v>
      </c>
      <c r="DT46" s="1">
        <v>3.395979967291431</v>
      </c>
    </row>
    <row r="47" spans="1:124">
      <c r="A47" s="6" t="s">
        <v>180</v>
      </c>
      <c r="B47" s="5" t="s">
        <v>181</v>
      </c>
      <c r="C47" s="22"/>
      <c r="D47" s="20">
        <v>25.45</v>
      </c>
      <c r="E47" s="20">
        <v>1.6895459345300949E-2</v>
      </c>
      <c r="F47" s="23">
        <v>33.64</v>
      </c>
      <c r="G47" s="23">
        <v>4800</v>
      </c>
      <c r="H47" s="23">
        <v>14400</v>
      </c>
      <c r="I47" s="21">
        <v>5.98</v>
      </c>
      <c r="J47" s="31">
        <v>0</v>
      </c>
      <c r="K47" s="31">
        <v>27113.426267198349</v>
      </c>
      <c r="L47" s="31">
        <v>61982.956701357245</v>
      </c>
      <c r="M47" s="6">
        <v>-359.15854284248331</v>
      </c>
      <c r="N47" s="1">
        <v>2.1</v>
      </c>
      <c r="O47" s="1">
        <v>20</v>
      </c>
      <c r="P47" s="1">
        <v>53.7</v>
      </c>
      <c r="Q47" s="1">
        <v>3.4243475637351035E-2</v>
      </c>
      <c r="R47" s="1">
        <v>69.3</v>
      </c>
      <c r="S47" s="1">
        <v>23.5</v>
      </c>
      <c r="T47" s="1">
        <v>0.9629446640316206</v>
      </c>
      <c r="U47" s="1">
        <v>1.0261672652642381E-2</v>
      </c>
      <c r="V47" s="19">
        <v>0</v>
      </c>
      <c r="W47" s="24">
        <v>3.1006450137236965</v>
      </c>
      <c r="X47" s="1">
        <v>2.3213557260910712E-3</v>
      </c>
      <c r="Y47" s="1">
        <v>578.00511508951399</v>
      </c>
      <c r="Z47" s="17">
        <v>4.0730125207421933E-3</v>
      </c>
      <c r="AA47" s="25">
        <v>5.3100015085231558E-2</v>
      </c>
      <c r="AB47" s="25">
        <v>363.5023664122138</v>
      </c>
      <c r="AC47" s="1">
        <v>1.9610801025795746E-3</v>
      </c>
      <c r="AD47" s="1">
        <v>7200.2643686830597</v>
      </c>
      <c r="AE47" s="1">
        <v>64.753891791799248</v>
      </c>
      <c r="AF47" s="1">
        <v>54.47</v>
      </c>
      <c r="AG47" s="24">
        <v>78.712363732113076</v>
      </c>
      <c r="AH47" s="24">
        <v>5.4306833609895913</v>
      </c>
      <c r="AI47" s="24">
        <v>0.42746192402414707</v>
      </c>
      <c r="AJ47" s="24">
        <v>0.2446824558756977</v>
      </c>
      <c r="AK47" s="24">
        <v>1.7197163976467038</v>
      </c>
      <c r="AL47" s="24">
        <v>71.08161110273042</v>
      </c>
      <c r="AM47" s="24">
        <v>28.058530698446223</v>
      </c>
      <c r="AN47" s="24">
        <v>4.3747171519082819</v>
      </c>
      <c r="AO47" s="24">
        <v>12.244897959183673</v>
      </c>
      <c r="AP47" s="24">
        <v>1657.25</v>
      </c>
      <c r="AQ47" s="1">
        <v>473.5</v>
      </c>
      <c r="AR47" s="24">
        <v>0</v>
      </c>
      <c r="AS47" s="24">
        <v>20.203883495145632</v>
      </c>
      <c r="AT47" s="24">
        <v>143</v>
      </c>
      <c r="AU47" s="24">
        <v>8347.9532161713687</v>
      </c>
      <c r="AV47" s="26">
        <v>0</v>
      </c>
      <c r="AW47" s="24">
        <v>9768.2745198067951</v>
      </c>
      <c r="AX47" s="24">
        <v>0.89408528198074277</v>
      </c>
      <c r="AY47" s="26">
        <v>0.81499312242090782</v>
      </c>
      <c r="AZ47" s="24">
        <v>0.72489683631361757</v>
      </c>
      <c r="BA47" s="24">
        <v>3.4025244977918333E-2</v>
      </c>
      <c r="BB47" s="24">
        <v>5.4945054945054945</v>
      </c>
      <c r="BC47" s="24">
        <v>0.24152719275312354</v>
      </c>
      <c r="BD47" s="24">
        <v>-0.12063013433586367</v>
      </c>
      <c r="BE47" s="26">
        <v>-0.60333131491169445</v>
      </c>
      <c r="BF47" s="26">
        <v>-1.0654037530796769E-2</v>
      </c>
      <c r="BG47" s="26">
        <v>33224.16202760351</v>
      </c>
      <c r="BI47" s="1">
        <f t="shared" si="62"/>
        <v>4.7114989733059556</v>
      </c>
      <c r="BJ47" s="1">
        <f t="shared" si="63"/>
        <v>1.3975423238019653</v>
      </c>
      <c r="BK47" s="1">
        <f t="shared" si="13"/>
        <v>1.9602076124567469</v>
      </c>
      <c r="BL47" s="1">
        <f t="shared" si="51"/>
        <v>5.5068736016313116</v>
      </c>
      <c r="BM47" s="1">
        <f t="shared" si="64"/>
        <v>6.5270052436992891</v>
      </c>
      <c r="BN47" s="1">
        <f t="shared" si="15"/>
        <v>1.8006430868167205</v>
      </c>
      <c r="BO47" s="1">
        <f t="shared" si="16"/>
        <v>1.0199127146164999</v>
      </c>
      <c r="BP47" s="1">
        <f t="shared" si="17"/>
        <v>1.0435436410006937</v>
      </c>
      <c r="BQ47" s="1">
        <f t="shared" si="18"/>
        <v>1.0571359488286565</v>
      </c>
      <c r="BR47" s="1">
        <f t="shared" si="19"/>
        <v>1.0186047464989829</v>
      </c>
      <c r="BT47" s="1">
        <f t="shared" si="52"/>
        <v>1.0662824207492796</v>
      </c>
      <c r="BV47" s="1">
        <f>6*((Q47-Q135)/(Q134-Q135))+1</f>
        <v>1</v>
      </c>
      <c r="BW47" s="1">
        <f>6*((R47-R135)/(R134-R135))+1</f>
        <v>1.1066933638443937</v>
      </c>
      <c r="BX47" s="1">
        <f>6*((S47-S135)/(S134-S135))+1</f>
        <v>1.2515837104072398</v>
      </c>
      <c r="BY47" s="1">
        <f>6*((T47-T135)/(T134-T135))+1</f>
        <v>6.1278084312324186</v>
      </c>
      <c r="CB47" s="1">
        <f>6*((W47-W135)/(W134-W135))+1</f>
        <v>1.3852077185694229</v>
      </c>
      <c r="CC47" s="1">
        <f t="shared" si="53"/>
        <v>1.5281097406605484</v>
      </c>
      <c r="CE47" s="1">
        <f t="shared" si="54"/>
        <v>1.5050384952244507</v>
      </c>
      <c r="CF47" s="1">
        <f t="shared" ref="CF47:CM47" si="72">6*((AA47-AA135)/(AA134-AA135))+1</f>
        <v>1.6669486332675256</v>
      </c>
      <c r="CG47" s="1">
        <f t="shared" si="72"/>
        <v>5.8960065294869946</v>
      </c>
      <c r="CI47" s="1">
        <f t="shared" si="72"/>
        <v>5.2274720781184838</v>
      </c>
      <c r="CJ47" s="1">
        <f t="shared" si="72"/>
        <v>1.0017731254306894</v>
      </c>
      <c r="CK47" s="1">
        <f t="shared" si="72"/>
        <v>1</v>
      </c>
      <c r="CL47" s="1">
        <f t="shared" si="72"/>
        <v>1.0163908712990504</v>
      </c>
      <c r="CM47" s="1">
        <f t="shared" si="72"/>
        <v>5.1804658239429022</v>
      </c>
      <c r="CO47" s="1">
        <f>6*((AJ47-AJ135)/(AJ134-AJ135))+1</f>
        <v>1.681643212592018</v>
      </c>
      <c r="CQ47" s="1">
        <f t="shared" si="56"/>
        <v>2.8235484684958996</v>
      </c>
      <c r="CU47" s="1">
        <f>6*((AP47-AP134)/(AP135-AP134))+1</f>
        <v>6.795903391672919</v>
      </c>
      <c r="CV47" s="1">
        <f>6*((AQ47-AQ134)/(AQ135-AQ134))+1</f>
        <v>6.532447014227369</v>
      </c>
      <c r="CX47" s="1">
        <f>6*((AS47-AS134)/(AS135-AS134))+1</f>
        <v>6.7731779339378155</v>
      </c>
      <c r="CY47" s="1">
        <f t="shared" si="57"/>
        <v>2.2749517063747584</v>
      </c>
      <c r="CZ47" s="1">
        <f>6*((AU47-AU135)/(AU134-AU135))+1</f>
        <v>5.4443055006768599</v>
      </c>
      <c r="DA47" s="1">
        <f t="shared" si="58"/>
        <v>6.9679158537936257</v>
      </c>
      <c r="DB47" s="1">
        <f t="shared" si="59"/>
        <v>1.0435284232805129</v>
      </c>
      <c r="DC47" s="1">
        <f>6*((AX47-AX135)/(AX134-AX135))+1</f>
        <v>2.9452292652918599</v>
      </c>
      <c r="DD47" s="1">
        <f>6*((AY47-AY135)/(AY134-AY135))+1</f>
        <v>5.6513372659763164</v>
      </c>
      <c r="DE47" s="1">
        <f>6*((AZ47-AZ135)/(AZ134-AZ135))+1</f>
        <v>5.0171790731512296</v>
      </c>
      <c r="DF47" s="1">
        <f>6*((BA47-BA135)/(BA134-BA135))+1</f>
        <v>5.067349759760468</v>
      </c>
      <c r="DG47" s="1">
        <f t="shared" si="60"/>
        <v>6.3601098901098894</v>
      </c>
      <c r="DI47" s="1">
        <f>6*((BD47-BD135)/(BD134-BD135))+1</f>
        <v>2.5706017838966355</v>
      </c>
      <c r="DJ47" s="1">
        <f>6*((BE47-BE135)/(BE134-BE135))+1</f>
        <v>2.3476296663655107</v>
      </c>
      <c r="DL47" s="1">
        <f>6*((BG47-BG135)/(BG134-BG135))+1</f>
        <v>1.089230439190578</v>
      </c>
      <c r="DM47" s="1">
        <f t="shared" si="61"/>
        <v>3.1759247019924883</v>
      </c>
      <c r="DN47" s="27">
        <v>41</v>
      </c>
      <c r="DO47" s="5" t="s">
        <v>182</v>
      </c>
      <c r="DP47" s="1">
        <v>3.4753642737936432</v>
      </c>
      <c r="DQ47" s="1" t="s">
        <v>143</v>
      </c>
      <c r="DR47" s="1">
        <v>3.3887830469496909</v>
      </c>
      <c r="DS47" s="5" t="s">
        <v>167</v>
      </c>
      <c r="DT47" s="1">
        <v>3.3879558345476837</v>
      </c>
    </row>
    <row r="48" spans="1:124">
      <c r="A48" s="6" t="s">
        <v>183</v>
      </c>
      <c r="B48" s="5" t="s">
        <v>184</v>
      </c>
      <c r="C48" s="22"/>
      <c r="D48" s="20">
        <v>22.5</v>
      </c>
      <c r="E48" s="20">
        <v>3.2138363890812968E-2</v>
      </c>
      <c r="F48" s="23">
        <v>25.64</v>
      </c>
      <c r="G48" s="23">
        <v>3531.5</v>
      </c>
      <c r="H48" s="23">
        <v>14212</v>
      </c>
      <c r="I48" s="21">
        <v>7.35</v>
      </c>
      <c r="J48" s="31">
        <v>0</v>
      </c>
      <c r="K48" s="31">
        <v>60582.742310119276</v>
      </c>
      <c r="L48" s="31">
        <v>93298.890754463471</v>
      </c>
      <c r="M48" s="6">
        <v>-1221.8217362086871</v>
      </c>
      <c r="N48" s="1">
        <v>170.2</v>
      </c>
      <c r="O48" s="1">
        <v>79.099999999999994</v>
      </c>
      <c r="P48" s="1">
        <v>0</v>
      </c>
      <c r="Q48" s="1">
        <v>2.6118658203870457</v>
      </c>
      <c r="R48" s="1">
        <v>412.5</v>
      </c>
      <c r="S48" s="1">
        <v>68</v>
      </c>
      <c r="T48" s="1">
        <v>0.95028639987615138</v>
      </c>
      <c r="U48" s="1">
        <v>0</v>
      </c>
      <c r="V48" s="19">
        <v>2.8272147693699552E-5</v>
      </c>
      <c r="W48" s="24">
        <v>5.766728769981742</v>
      </c>
      <c r="X48" s="1">
        <v>8.6288231677737314E-4</v>
      </c>
      <c r="Y48" s="1">
        <v>1000</v>
      </c>
      <c r="Z48" s="17">
        <v>2.468158493659971E-2</v>
      </c>
      <c r="AA48" s="25">
        <v>0.19348044274183288</v>
      </c>
      <c r="AB48" s="25">
        <v>0.9103541847948694</v>
      </c>
      <c r="AC48" s="1">
        <v>7.6334798772988795E-4</v>
      </c>
      <c r="AD48" s="1">
        <v>2267.0982881214572</v>
      </c>
      <c r="AE48" s="1">
        <v>4164.4585206592465</v>
      </c>
      <c r="AF48" s="1">
        <v>54.47</v>
      </c>
      <c r="AG48" s="24">
        <v>422.78466545860022</v>
      </c>
      <c r="AH48" s="24">
        <v>0.33714536124736716</v>
      </c>
      <c r="AI48" s="24">
        <v>0.14253988876588705</v>
      </c>
      <c r="AJ48" s="24">
        <v>0.86913529636278819</v>
      </c>
      <c r="AK48" s="24">
        <v>1.9451237613265293</v>
      </c>
      <c r="AL48" s="24">
        <v>73.826352468865295</v>
      </c>
      <c r="AM48" s="24">
        <v>23.112480739599384</v>
      </c>
      <c r="AN48" s="24">
        <v>3.8308760124962893</v>
      </c>
      <c r="AO48" s="24">
        <v>11.926605504587156</v>
      </c>
      <c r="AP48" s="24">
        <v>3537.05</v>
      </c>
      <c r="AQ48" s="1">
        <v>696.95566502463055</v>
      </c>
      <c r="AR48" s="24">
        <v>4716.0666666666666</v>
      </c>
      <c r="AS48" s="24">
        <v>19.896987727779845</v>
      </c>
      <c r="AT48" s="24">
        <v>283.40909090909093</v>
      </c>
      <c r="AU48" s="24">
        <v>1228.1201051723897</v>
      </c>
      <c r="AV48" s="26">
        <v>113.86112721052855</v>
      </c>
      <c r="AW48" s="24">
        <v>29434.54659009094</v>
      </c>
      <c r="AX48" s="24">
        <v>0.94975537780538943</v>
      </c>
      <c r="AY48" s="26">
        <v>0.70559913023219689</v>
      </c>
      <c r="AZ48" s="24">
        <v>0.45523025549429214</v>
      </c>
      <c r="BA48" s="24">
        <v>4.8959089539750103E-2</v>
      </c>
      <c r="BB48" s="24">
        <v>17.267494698576186</v>
      </c>
      <c r="BC48" s="24">
        <v>-0.16418023446523849</v>
      </c>
      <c r="BD48" s="24">
        <v>-0.36934664038065362</v>
      </c>
      <c r="BE48" s="26">
        <v>-0.8598257059635277</v>
      </c>
      <c r="BF48" s="26">
        <v>-0.25755150846210451</v>
      </c>
      <c r="BG48" s="26">
        <v>84803.765668015694</v>
      </c>
      <c r="BI48" s="1">
        <f t="shared" si="62"/>
        <v>5.1658110882956878</v>
      </c>
      <c r="BJ48" s="1">
        <f t="shared" si="63"/>
        <v>1.8778996185198782</v>
      </c>
      <c r="BK48" s="1">
        <f t="shared" si="13"/>
        <v>3.344290657439446</v>
      </c>
      <c r="BL48" s="1">
        <f t="shared" si="51"/>
        <v>5.9379818176668833</v>
      </c>
      <c r="BM48" s="1">
        <f t="shared" si="64"/>
        <v>6.5356844701093753</v>
      </c>
      <c r="BN48" s="1">
        <f t="shared" si="15"/>
        <v>3.1221864951768485</v>
      </c>
      <c r="BO48" s="1">
        <f t="shared" si="16"/>
        <v>1.0199127146164999</v>
      </c>
      <c r="BP48" s="1">
        <f t="shared" si="17"/>
        <v>1.1069324093283879</v>
      </c>
      <c r="BQ48" s="1">
        <f t="shared" si="18"/>
        <v>1.0901494170749222</v>
      </c>
      <c r="BR48" s="1">
        <f t="shared" si="19"/>
        <v>1.1022094995362879</v>
      </c>
      <c r="BT48" s="1">
        <f t="shared" si="52"/>
        <v>1.4069164265129683</v>
      </c>
      <c r="BV48" s="1">
        <f>6*((Q48-Q135)/(Q134-Q135))+1</f>
        <v>1.1842174661134832</v>
      </c>
      <c r="BW48" s="1">
        <f>6*((R48-R135)/(R134-R135))+1</f>
        <v>2.0883867276887873</v>
      </c>
      <c r="BX48" s="1">
        <f>6*((S48-S135)/(S134-S135))+1</f>
        <v>2.0570135746606333</v>
      </c>
      <c r="BY48" s="1">
        <f>6*((T48-T135)/(T134-T135))+1</f>
        <v>5.6579913067956671</v>
      </c>
      <c r="CB48" s="1">
        <f>6*((W48-W135)/(W134-W135))+1</f>
        <v>1.7164278475160115</v>
      </c>
      <c r="CC48" s="1">
        <f t="shared" si="53"/>
        <v>1.1963062151190498</v>
      </c>
      <c r="CE48" s="1">
        <f t="shared" si="54"/>
        <v>4.0604252878317588</v>
      </c>
      <c r="CF48" s="1">
        <f t="shared" ref="CF48:CM48" si="73">6*((AA48-AA135)/(AA134-AA135))+1</f>
        <v>3.4301597022813439</v>
      </c>
      <c r="CG48" s="1">
        <f t="shared" si="73"/>
        <v>1.8739322989663092</v>
      </c>
      <c r="CI48" s="1">
        <f t="shared" si="73"/>
        <v>2.3310753912132567</v>
      </c>
      <c r="CJ48" s="1">
        <f t="shared" si="73"/>
        <v>1.275537237159581</v>
      </c>
      <c r="CK48" s="1">
        <f t="shared" si="73"/>
        <v>1</v>
      </c>
      <c r="CL48" s="1">
        <f t="shared" si="73"/>
        <v>1.1343606582486516</v>
      </c>
      <c r="CM48" s="1">
        <f t="shared" si="73"/>
        <v>1.2554950199224462</v>
      </c>
      <c r="CO48" s="1">
        <f>6*((AJ48-AJ135)/(AJ134-AJ135))+1</f>
        <v>1.8784161508713419</v>
      </c>
      <c r="CQ48" s="1">
        <f t="shared" si="56"/>
        <v>4.2079465857058622</v>
      </c>
      <c r="CU48" s="1">
        <f>6*((AP48-AP134)/(AP135-AP134))+1</f>
        <v>6.3756568973429051</v>
      </c>
      <c r="CV48" s="1">
        <f>6*((AQ48-AQ134)/(AQ135-AQ134))+1</f>
        <v>6.3117978835619528</v>
      </c>
      <c r="CX48" s="1">
        <f>6*((AS48-AS134)/(AS135-AS134))+1</f>
        <v>6.7812276077791438</v>
      </c>
      <c r="CY48" s="1">
        <f t="shared" si="57"/>
        <v>3.9023590704208866</v>
      </c>
      <c r="CZ48" s="1">
        <f>6*((AU48-AU135)/(AU134-AU135))+1</f>
        <v>1.3287822212034524</v>
      </c>
      <c r="DA48" s="1">
        <f t="shared" si="58"/>
        <v>6.1339666990775275</v>
      </c>
      <c r="DB48" s="1">
        <f t="shared" si="59"/>
        <v>1.1921275886608511</v>
      </c>
      <c r="DC48" s="1">
        <f>6*((AX48-AX135)/(AX134-AX135))+1</f>
        <v>5.3877552929493069</v>
      </c>
      <c r="DD48" s="1">
        <f>6*((AY48-AY135)/(AY134-AY135))+1</f>
        <v>4.7278665820125649</v>
      </c>
      <c r="DE48" s="1">
        <f>6*((AZ48-AZ135)/(AZ134-AZ135))+1</f>
        <v>2.8901988164809485</v>
      </c>
      <c r="DF48" s="1">
        <f>6*((BA48-BA135)/(BA134-BA135))+1</f>
        <v>6.1384895030421358</v>
      </c>
      <c r="DG48" s="1">
        <f t="shared" si="60"/>
        <v>4.9890275674038174</v>
      </c>
      <c r="DI48" s="1">
        <f>6*((BD48-BD135)/(BD134-BD135))+1</f>
        <v>2.1054165243277487</v>
      </c>
      <c r="DJ48" s="1">
        <f>6*((BE48-BE135)/(BE134-BE135))+1</f>
        <v>1.4406218912811073</v>
      </c>
      <c r="DL48" s="1">
        <f>6*((BG48-BG135)/(BG134-BG135))+1</f>
        <v>1.2277582576585371</v>
      </c>
      <c r="DM48" s="1">
        <f t="shared" si="61"/>
        <v>3.0712075830374825</v>
      </c>
      <c r="DN48" s="27">
        <v>42</v>
      </c>
      <c r="DO48" s="5" t="s">
        <v>185</v>
      </c>
      <c r="DP48" s="1">
        <v>3.47273245150248</v>
      </c>
      <c r="DQ48" s="1" t="s">
        <v>167</v>
      </c>
      <c r="DR48" s="1">
        <v>3.3876276217304135</v>
      </c>
      <c r="DS48" s="5" t="s">
        <v>143</v>
      </c>
      <c r="DT48" s="1">
        <v>3.3836454211893043</v>
      </c>
    </row>
    <row r="49" spans="1:124">
      <c r="A49" s="6" t="s">
        <v>186</v>
      </c>
      <c r="B49" s="5" t="s">
        <v>187</v>
      </c>
      <c r="C49" s="22"/>
      <c r="D49" s="20">
        <v>20.94</v>
      </c>
      <c r="E49" s="20">
        <v>3.063465475525777E-2</v>
      </c>
      <c r="F49" s="23">
        <v>19.95</v>
      </c>
      <c r="G49" s="23">
        <v>1794.3</v>
      </c>
      <c r="H49" s="23">
        <v>20185.8</v>
      </c>
      <c r="I49" s="21">
        <v>8.02</v>
      </c>
      <c r="J49" s="31">
        <v>0</v>
      </c>
      <c r="K49" s="31">
        <v>44357.78985922748</v>
      </c>
      <c r="L49" s="31">
        <v>58003.925483614301</v>
      </c>
      <c r="M49" s="6">
        <v>-847.11979270480367</v>
      </c>
      <c r="N49" s="1">
        <v>24</v>
      </c>
      <c r="O49" s="1">
        <v>28.8</v>
      </c>
      <c r="P49" s="1">
        <v>24</v>
      </c>
      <c r="Q49" s="1">
        <v>0.37334822259445377</v>
      </c>
      <c r="R49" s="1">
        <v>68.7</v>
      </c>
      <c r="S49" s="1">
        <v>38.700000000000003</v>
      </c>
      <c r="T49" s="1">
        <v>0.9693749396193605</v>
      </c>
      <c r="U49" s="1">
        <v>8.9695036874626267E-4</v>
      </c>
      <c r="V49" s="19">
        <v>0</v>
      </c>
      <c r="W49" s="24">
        <v>13.19631825273011</v>
      </c>
      <c r="X49" s="1">
        <v>6.127647486351198E-3</v>
      </c>
      <c r="Y49" s="1">
        <v>1000</v>
      </c>
      <c r="Z49" s="17">
        <v>9.3802345058626464E-3</v>
      </c>
      <c r="AA49" s="25">
        <v>0.10247533966126932</v>
      </c>
      <c r="AB49" s="25">
        <v>6.1520902455209017</v>
      </c>
      <c r="AC49" s="1">
        <v>5.9557044481667602E-4</v>
      </c>
      <c r="AD49" s="1">
        <v>2355.0120975246605</v>
      </c>
      <c r="AE49" s="1">
        <v>690.95033654197391</v>
      </c>
      <c r="AF49" s="1">
        <v>54.47</v>
      </c>
      <c r="AG49" s="24">
        <v>243.26769864576301</v>
      </c>
      <c r="AH49" s="24">
        <v>1.4665922203610646</v>
      </c>
      <c r="AI49" s="24">
        <v>0.35677451429901591</v>
      </c>
      <c r="AJ49" s="24">
        <v>0.2834543085799367</v>
      </c>
      <c r="AK49" s="24">
        <v>2.1068304485389913</v>
      </c>
      <c r="AL49" s="24">
        <v>72.912711706681549</v>
      </c>
      <c r="AM49" s="24">
        <v>21.328866554997209</v>
      </c>
      <c r="AN49" s="24">
        <v>3.275637446491718</v>
      </c>
      <c r="AO49" s="24">
        <v>8.7260034904013963</v>
      </c>
      <c r="AP49" s="24">
        <v>6716.25</v>
      </c>
      <c r="AQ49" s="1">
        <v>571.59574468085111</v>
      </c>
      <c r="AR49" s="24">
        <v>1492.5</v>
      </c>
      <c r="AS49" s="24">
        <v>14.828571428571429</v>
      </c>
      <c r="AT49" s="24">
        <v>226.66666666666666</v>
      </c>
      <c r="AU49" s="24">
        <v>3084.5580528568771</v>
      </c>
      <c r="AV49" s="26">
        <v>0</v>
      </c>
      <c r="AW49" s="24">
        <v>25719.34995503346</v>
      </c>
      <c r="AX49" s="24">
        <v>0.97715863453815266</v>
      </c>
      <c r="AY49" s="26">
        <v>0.91089357429718876</v>
      </c>
      <c r="AZ49" s="24">
        <v>0.86320281124497988</v>
      </c>
      <c r="BA49" s="24">
        <v>4.7760411559334297E-2</v>
      </c>
      <c r="BB49" s="24">
        <v>21.922428330522767</v>
      </c>
      <c r="BC49" s="24">
        <v>0.45611582436019715</v>
      </c>
      <c r="BD49" s="24">
        <v>-0.28762900387877488</v>
      </c>
      <c r="BE49" s="26">
        <v>-0.84762647918659262</v>
      </c>
      <c r="BF49" s="26">
        <v>1.4934687641223181E-2</v>
      </c>
      <c r="BG49" s="26">
        <v>68860.906571853091</v>
      </c>
      <c r="BI49" s="1">
        <f t="shared" si="62"/>
        <v>5.4060574948665305</v>
      </c>
      <c r="BJ49" s="1">
        <f t="shared" si="63"/>
        <v>1.8305124784744085</v>
      </c>
      <c r="BK49" s="1">
        <f t="shared" si="13"/>
        <v>4.3287197231833909</v>
      </c>
      <c r="BL49" s="1">
        <f t="shared" si="51"/>
        <v>6.5283808660681411</v>
      </c>
      <c r="BM49" s="1">
        <f t="shared" si="64"/>
        <v>6.2598974343191074</v>
      </c>
      <c r="BN49" s="1">
        <f t="shared" si="15"/>
        <v>3.768488745980707</v>
      </c>
      <c r="BO49" s="1">
        <f t="shared" si="16"/>
        <v>1.0199127146164999</v>
      </c>
      <c r="BP49" s="1">
        <f t="shared" si="17"/>
        <v>1.0762033752866251</v>
      </c>
      <c r="BQ49" s="1">
        <f t="shared" si="18"/>
        <v>1.0529412273640151</v>
      </c>
      <c r="BR49" s="1">
        <f t="shared" si="19"/>
        <v>1.0658953694213822</v>
      </c>
      <c r="BT49" s="1">
        <f t="shared" si="52"/>
        <v>1.1170028818443805</v>
      </c>
      <c r="BV49" s="1">
        <f>6*((Q49-Q135)/(Q134-Q135))+1</f>
        <v>1.0242351317906337</v>
      </c>
      <c r="BW49" s="1">
        <f>6*((R49-R135)/(R134-R135))+1</f>
        <v>1.1049771167048055</v>
      </c>
      <c r="BX49" s="1">
        <f>6*((S49-S135)/(S134-S135))+1</f>
        <v>1.5266968325791854</v>
      </c>
      <c r="BY49" s="1">
        <f>6*((T49-T135)/(T134-T135))+1</f>
        <v>6.3664709799723669</v>
      </c>
      <c r="CB49" s="1">
        <f>6*((W49-W135)/(W134-W135))+1</f>
        <v>2.6394407051278082</v>
      </c>
      <c r="CC49" s="1">
        <f t="shared" si="53"/>
        <v>2.3940432689846327</v>
      </c>
      <c r="CE49" s="1">
        <f t="shared" si="54"/>
        <v>2.1631144013350796</v>
      </c>
      <c r="CF49" s="1">
        <f t="shared" ref="CF49:CM49" si="74">6*((AA49-AA135)/(AA134-AA135))+1</f>
        <v>2.2871142808717906</v>
      </c>
      <c r="CG49" s="1">
        <f t="shared" si="74"/>
        <v>1.9320765790995793</v>
      </c>
      <c r="CI49" s="1">
        <f t="shared" si="74"/>
        <v>2.3826919924243932</v>
      </c>
      <c r="CJ49" s="1">
        <f t="shared" si="74"/>
        <v>1.0435883606692775</v>
      </c>
      <c r="CK49" s="1">
        <f t="shared" si="74"/>
        <v>1</v>
      </c>
      <c r="CL49" s="1">
        <f t="shared" si="74"/>
        <v>1.07281086704929</v>
      </c>
      <c r="CM49" s="1">
        <f t="shared" si="74"/>
        <v>2.125822471477381</v>
      </c>
      <c r="CO49" s="1">
        <f>6*((AJ49-AJ135)/(AJ134-AJ135))+1</f>
        <v>1.6938607106711288</v>
      </c>
      <c r="CQ49" s="1">
        <f t="shared" si="56"/>
        <v>3.7471226382916121</v>
      </c>
      <c r="CU49" s="1">
        <f>6*((AP49-AP134)/(AP135-AP134))+1</f>
        <v>5.664917640627305</v>
      </c>
      <c r="CV49" s="1">
        <f>6*((AQ49-AQ134)/(AQ135-AQ134))+1</f>
        <v>6.4355833218997631</v>
      </c>
      <c r="CX49" s="1">
        <f>6*((AS49-AS134)/(AS135-AS134))+1</f>
        <v>6.9141688289986334</v>
      </c>
      <c r="CY49" s="1">
        <f t="shared" si="57"/>
        <v>3.2446877012234383</v>
      </c>
      <c r="CZ49" s="1">
        <f>6*((AU49-AU135)/(AU134-AU135))+1</f>
        <v>2.4018710803777585</v>
      </c>
      <c r="DA49" s="1">
        <f t="shared" si="58"/>
        <v>6.9679158537936257</v>
      </c>
      <c r="DB49" s="1">
        <f t="shared" si="59"/>
        <v>1.1640554091842144</v>
      </c>
      <c r="DC49" s="1">
        <f>6*((AX49-AX135)/(AX134-AX135))+1</f>
        <v>6.5900734643277765</v>
      </c>
      <c r="DD49" s="1">
        <f>6*((AY49-AY135)/(AY134-AY135))+1</f>
        <v>6.4608996022136553</v>
      </c>
      <c r="DE49" s="1">
        <f>6*((AZ49-AZ135)/(AZ134-AZ135))+1</f>
        <v>6.108059808779486</v>
      </c>
      <c r="DF49" s="1">
        <f>6*((BA49-BA135)/(BA134-BA135))+1</f>
        <v>6.0525135429399715</v>
      </c>
      <c r="DG49" s="1">
        <f t="shared" si="60"/>
        <v>4.4469139966273188</v>
      </c>
      <c r="DI49" s="1">
        <f>6*((BD49-BD135)/(BD134-BD135))+1</f>
        <v>2.2582565611712893</v>
      </c>
      <c r="DJ49" s="1">
        <f>6*((BE49-BE135)/(BE134-BE135))+1</f>
        <v>1.4837604312364001</v>
      </c>
      <c r="DL49" s="1">
        <f>6*((BG49-BG135)/(BG134-BG135))+1</f>
        <v>1.1849403735559323</v>
      </c>
      <c r="DM49" s="1">
        <f t="shared" si="61"/>
        <v>3.2223022920340658</v>
      </c>
      <c r="DN49" s="27">
        <v>43</v>
      </c>
      <c r="DO49" s="5" t="s">
        <v>79</v>
      </c>
      <c r="DP49" s="1">
        <v>3.4722316763714205</v>
      </c>
      <c r="DQ49" s="1" t="s">
        <v>179</v>
      </c>
      <c r="DR49" s="1">
        <v>3.3713486381815545</v>
      </c>
      <c r="DS49" s="5" t="s">
        <v>193</v>
      </c>
      <c r="DT49" s="1">
        <v>3.3805642888675806</v>
      </c>
    </row>
    <row r="50" spans="1:124">
      <c r="A50" s="6" t="s">
        <v>188</v>
      </c>
      <c r="B50" s="5" t="s">
        <v>123</v>
      </c>
      <c r="C50" s="22"/>
      <c r="D50" s="20">
        <v>25.54</v>
      </c>
      <c r="E50" s="20">
        <v>6.7836523852932235E-2</v>
      </c>
      <c r="F50" s="23">
        <v>6.88</v>
      </c>
      <c r="G50" s="23">
        <v>2325.8000000000002</v>
      </c>
      <c r="H50" s="23">
        <v>20351</v>
      </c>
      <c r="I50" s="21">
        <v>9.5299999999999994</v>
      </c>
      <c r="J50" s="31">
        <v>0</v>
      </c>
      <c r="K50" s="31">
        <v>39255.898030508208</v>
      </c>
      <c r="L50" s="31">
        <v>38546.871554135854</v>
      </c>
      <c r="M50" s="6">
        <v>-719.42446043165467</v>
      </c>
      <c r="N50" s="1">
        <v>21</v>
      </c>
      <c r="O50" s="1">
        <v>56.8</v>
      </c>
      <c r="P50" s="1">
        <v>0</v>
      </c>
      <c r="Q50" s="1">
        <v>0.35088119112731692</v>
      </c>
      <c r="R50" s="1">
        <v>87.9</v>
      </c>
      <c r="S50" s="1">
        <v>29.1</v>
      </c>
      <c r="T50" s="1">
        <v>0.95835274387403335</v>
      </c>
      <c r="U50" s="1">
        <v>3.8887808671981335E-4</v>
      </c>
      <c r="V50" s="19">
        <v>0</v>
      </c>
      <c r="W50" s="24">
        <v>35.108062500000003</v>
      </c>
      <c r="X50" s="1">
        <v>1.5750960473444275E-2</v>
      </c>
      <c r="Y50" s="1">
        <v>714.28571428571433</v>
      </c>
      <c r="Z50" s="17">
        <v>8.1282285019750843E-3</v>
      </c>
      <c r="AA50" s="25">
        <v>0.14038286235186873</v>
      </c>
      <c r="AB50" s="25">
        <v>1.7684245524296676</v>
      </c>
      <c r="AC50" s="1">
        <v>7.216651473716196E-4</v>
      </c>
      <c r="AD50" s="1">
        <v>2077.3437982376176</v>
      </c>
      <c r="AE50" s="1">
        <v>551.05588768011432</v>
      </c>
      <c r="AF50" s="1">
        <v>54.47</v>
      </c>
      <c r="AG50" s="24">
        <v>5921.2927810451556</v>
      </c>
      <c r="AH50" s="24">
        <v>0.38362199939228198</v>
      </c>
      <c r="AI50" s="24">
        <v>2.2715381756516284</v>
      </c>
      <c r="AJ50" s="24">
        <v>0.16674263141902157</v>
      </c>
      <c r="AK50" s="24">
        <v>1.6408386508659982</v>
      </c>
      <c r="AL50" s="24">
        <v>76.036918869644481</v>
      </c>
      <c r="AM50" s="24">
        <v>21.27013065937405</v>
      </c>
      <c r="AN50" s="24">
        <v>1.8991188088726829</v>
      </c>
      <c r="AO50" s="24">
        <v>1.7857142857142856</v>
      </c>
      <c r="AP50" s="24">
        <v>6582</v>
      </c>
      <c r="AQ50" s="1">
        <v>731.33333333333337</v>
      </c>
      <c r="AR50" s="24">
        <v>0</v>
      </c>
      <c r="AS50" s="24">
        <v>26.911971830985916</v>
      </c>
      <c r="AT50" s="24">
        <v>448</v>
      </c>
      <c r="AU50" s="24">
        <v>695.62325736858099</v>
      </c>
      <c r="AV50" s="26">
        <v>0</v>
      </c>
      <c r="AW50" s="24">
        <v>20930.412020666754</v>
      </c>
      <c r="AX50" s="24">
        <v>0.95995423340961095</v>
      </c>
      <c r="AY50" s="26">
        <v>0.95766590389016015</v>
      </c>
      <c r="AZ50" s="24">
        <v>0.95831971232428903</v>
      </c>
      <c r="BA50" s="24">
        <v>4.9944355303900366E-2</v>
      </c>
      <c r="BB50" s="24">
        <v>1.876172607879925</v>
      </c>
      <c r="BC50" s="24">
        <v>-1.1076265994796111</v>
      </c>
      <c r="BD50" s="24">
        <v>-0.29423618676383839</v>
      </c>
      <c r="BE50" s="26">
        <v>-0.68531756722723214</v>
      </c>
      <c r="BF50" s="26">
        <v>0.58916893077288368</v>
      </c>
      <c r="BG50" s="26">
        <v>53573.389819182805</v>
      </c>
      <c r="BI50" s="1">
        <f t="shared" si="62"/>
        <v>4.6976386036960989</v>
      </c>
      <c r="BJ50" s="1">
        <f t="shared" si="63"/>
        <v>3.0028736347653444</v>
      </c>
      <c r="BK50" s="1">
        <f t="shared" si="13"/>
        <v>6.5899653979238746</v>
      </c>
      <c r="BL50" s="1">
        <f t="shared" si="51"/>
        <v>6.3477470333342776</v>
      </c>
      <c r="BM50" s="1">
        <f t="shared" si="64"/>
        <v>6.2522707949417349</v>
      </c>
      <c r="BN50" s="1">
        <f t="shared" si="15"/>
        <v>5.22508038585209</v>
      </c>
      <c r="BO50" s="1">
        <f t="shared" si="16"/>
        <v>1.0199127146164999</v>
      </c>
      <c r="BP50" s="1">
        <f t="shared" si="17"/>
        <v>1.0665407147545451</v>
      </c>
      <c r="BQ50" s="1">
        <f t="shared" si="18"/>
        <v>1.0324294702828622</v>
      </c>
      <c r="BR50" s="1">
        <f t="shared" si="19"/>
        <v>1.0535198133517478</v>
      </c>
      <c r="BT50" s="1">
        <f t="shared" si="52"/>
        <v>1.2783861671469741</v>
      </c>
      <c r="BV50" s="1">
        <f>6*((Q50-Q135)/(Q134-Q135))+1</f>
        <v>1.0226294584008147</v>
      </c>
      <c r="BW50" s="1">
        <f>6*((R50-R135)/(R134-R135))+1</f>
        <v>1.1598970251716247</v>
      </c>
      <c r="BX50" s="1">
        <f>6*((S50-S135)/(S134-S135))+1</f>
        <v>1.3529411764705883</v>
      </c>
      <c r="BY50" s="1">
        <f>6*((T50-T135)/(T134-T135))+1</f>
        <v>5.9573772648746948</v>
      </c>
      <c r="CB50" s="1">
        <f>6*((W50-W135)/(W134-W135))+1</f>
        <v>5.3616397875796462</v>
      </c>
      <c r="CC50" s="1">
        <f t="shared" si="53"/>
        <v>4.5833524165605901</v>
      </c>
      <c r="CE50" s="1">
        <f t="shared" si="54"/>
        <v>2.0078702853410215</v>
      </c>
      <c r="CF50" s="1">
        <f t="shared" ref="CF50:CM50" si="75">6*((AA50-AA135)/(AA134-AA135))+1</f>
        <v>2.7632416493569392</v>
      </c>
      <c r="CG50" s="1">
        <f t="shared" si="75"/>
        <v>1.8834504973745871</v>
      </c>
      <c r="CI50" s="1">
        <f t="shared" si="75"/>
        <v>2.2196653419974846</v>
      </c>
      <c r="CJ50" s="1">
        <f t="shared" si="75"/>
        <v>1.0342466926723199</v>
      </c>
      <c r="CK50" s="1">
        <f t="shared" si="75"/>
        <v>1</v>
      </c>
      <c r="CL50" s="1">
        <f t="shared" si="75"/>
        <v>3.019597649664588</v>
      </c>
      <c r="CM50" s="1">
        <f t="shared" si="75"/>
        <v>1.2913089174131582</v>
      </c>
      <c r="CO50" s="1">
        <f>6*((AJ50-AJ135)/(AJ134-AJ135))+1</f>
        <v>1.6570833943432097</v>
      </c>
      <c r="CQ50" s="1">
        <f t="shared" si="56"/>
        <v>5.3229164699233342</v>
      </c>
      <c r="CU50" s="1">
        <f>6*((AP50-AP134)/(AP135-AP134))+1</f>
        <v>5.6949304568119015</v>
      </c>
      <c r="CV50" s="1">
        <f>6*((AQ50-AQ134)/(AQ135-AQ134))+1</f>
        <v>6.277851988183631</v>
      </c>
      <c r="CX50" s="1">
        <f>6*((AS50-AS134)/(AS135-AS134))+1</f>
        <v>6.59722919516628</v>
      </c>
      <c r="CY50" s="1">
        <f t="shared" si="57"/>
        <v>5.8100450740502252</v>
      </c>
      <c r="CZ50" s="1">
        <f>6*((AU50-AU135)/(AU134-AU135))+1</f>
        <v>1.0209796169545873</v>
      </c>
      <c r="DA50" s="1">
        <f t="shared" si="58"/>
        <v>6.9679158537936257</v>
      </c>
      <c r="DB50" s="1">
        <f t="shared" si="59"/>
        <v>1.1278699960280314</v>
      </c>
      <c r="DC50" s="1">
        <f>6*((AX50-AX135)/(AX134-AX135))+1</f>
        <v>5.8352301876234112</v>
      </c>
      <c r="DD50" s="1">
        <f>6*((AY50-AY135)/(AY134-AY135))+1</f>
        <v>6.8557373289993198</v>
      </c>
      <c r="DE50" s="1">
        <f>6*((AZ50-AZ135)/(AZ134-AZ135))+1</f>
        <v>6.8582891106702455</v>
      </c>
      <c r="DF50" s="1">
        <f>6*((BA50-BA135)/(BA134-BA135))+1</f>
        <v>6.2091583327133275</v>
      </c>
      <c r="DG50" s="1">
        <f t="shared" si="60"/>
        <v>6.7815009380863041</v>
      </c>
      <c r="DI50" s="1">
        <f>6*((BD50-BD135)/(BD134-BD135))+1</f>
        <v>2.2458988606942096</v>
      </c>
      <c r="DJ50" s="1">
        <f>6*((BE50-BE135)/(BE134-BE135))+1</f>
        <v>2.0577123391472441</v>
      </c>
      <c r="DL50" s="1">
        <f>6*((BG50-BG135)/(BG134-BG135))+1</f>
        <v>1.1438825484453772</v>
      </c>
      <c r="DM50" s="1">
        <f t="shared" si="61"/>
        <v>3.587805109170914</v>
      </c>
      <c r="DN50" s="27">
        <v>44</v>
      </c>
      <c r="DO50" s="5" t="s">
        <v>143</v>
      </c>
      <c r="DP50" s="1">
        <v>3.4657124118257423</v>
      </c>
      <c r="DQ50" s="1" t="s">
        <v>174</v>
      </c>
      <c r="DR50" s="1">
        <v>3.3603644220373683</v>
      </c>
      <c r="DS50" s="5" t="s">
        <v>179</v>
      </c>
      <c r="DT50" s="1">
        <v>3.3762329010181955</v>
      </c>
    </row>
    <row r="51" spans="1:124">
      <c r="A51" s="6" t="s">
        <v>189</v>
      </c>
      <c r="B51" s="5" t="s">
        <v>190</v>
      </c>
      <c r="C51" s="22"/>
      <c r="D51" s="20">
        <v>26.94</v>
      </c>
      <c r="E51" s="20">
        <v>4.4642110918751123E-2</v>
      </c>
      <c r="F51" s="23">
        <v>23.92</v>
      </c>
      <c r="G51" s="23">
        <v>2439.1</v>
      </c>
      <c r="H51" s="23">
        <v>11539</v>
      </c>
      <c r="I51" s="21">
        <v>7.72</v>
      </c>
      <c r="J51" s="31">
        <v>38965.839183046235</v>
      </c>
      <c r="K51" s="31">
        <v>184940.79758413864</v>
      </c>
      <c r="L51" s="31">
        <v>105077.65843316444</v>
      </c>
      <c r="M51" s="6">
        <v>-2178.7709497206706</v>
      </c>
      <c r="N51" s="1">
        <v>187.9</v>
      </c>
      <c r="O51" s="1">
        <v>151.6</v>
      </c>
      <c r="P51" s="1">
        <v>0</v>
      </c>
      <c r="Q51" s="1">
        <v>20.047794161542594</v>
      </c>
      <c r="R51" s="1">
        <v>640.1</v>
      </c>
      <c r="S51" s="1">
        <v>97.8</v>
      </c>
      <c r="T51" s="1">
        <v>0.95565605175554302</v>
      </c>
      <c r="U51" s="1">
        <v>7.2297075254682875E-4</v>
      </c>
      <c r="V51" s="19">
        <v>0</v>
      </c>
      <c r="W51" s="24">
        <v>5.434166366366366</v>
      </c>
      <c r="X51" s="1">
        <v>3.3623230111985217E-3</v>
      </c>
      <c r="Y51" s="1">
        <v>837.08007072493058</v>
      </c>
      <c r="Z51" s="17">
        <v>2.6684974031401111E-2</v>
      </c>
      <c r="AA51" s="25">
        <v>0.20980239985672497</v>
      </c>
      <c r="AB51" s="25">
        <v>6.3776983408748116</v>
      </c>
      <c r="AC51" s="1">
        <v>1.1462002268521282E-3</v>
      </c>
      <c r="AD51" s="1">
        <v>2780.0667622231508</v>
      </c>
      <c r="AE51" s="1">
        <v>4478.435663686405</v>
      </c>
      <c r="AF51" s="1">
        <v>54.47</v>
      </c>
      <c r="AG51" s="24">
        <v>142.26388673765703</v>
      </c>
      <c r="AH51" s="24">
        <v>0.82980120589815531</v>
      </c>
      <c r="AI51" s="24">
        <v>0.1180507447706664</v>
      </c>
      <c r="AJ51" s="24">
        <v>1.096925556683183</v>
      </c>
      <c r="AK51" s="24">
        <v>1.7467613873798578</v>
      </c>
      <c r="AL51" s="24">
        <v>74.934033789027524</v>
      </c>
      <c r="AM51" s="24">
        <v>20.392812369410784</v>
      </c>
      <c r="AN51" s="24">
        <v>6.113067876544684</v>
      </c>
      <c r="AO51" s="24">
        <v>15.22248243559719</v>
      </c>
      <c r="AP51" s="24">
        <v>3350.2</v>
      </c>
      <c r="AQ51" s="1">
        <v>577.62068965517244</v>
      </c>
      <c r="AR51" s="24">
        <v>2326.5277777777778</v>
      </c>
      <c r="AS51" s="24">
        <v>17.084063047285465</v>
      </c>
      <c r="AT51" s="24">
        <v>249.83333333333334</v>
      </c>
      <c r="AU51" s="24">
        <v>1742.4933849919412</v>
      </c>
      <c r="AV51" s="26">
        <v>324.61414840905019</v>
      </c>
      <c r="AW51" s="24">
        <v>53470.666392291867</v>
      </c>
      <c r="AX51" s="24">
        <v>0.91278886719979846</v>
      </c>
      <c r="AY51" s="26">
        <v>0.77545494616208044</v>
      </c>
      <c r="AZ51" s="24">
        <v>0.63497260877778472</v>
      </c>
      <c r="BA51" s="24">
        <v>4.3167615514334526E-2</v>
      </c>
      <c r="BB51" s="24">
        <v>15.025041736227045</v>
      </c>
      <c r="BC51" s="24">
        <v>-2.7985650400672222E-2</v>
      </c>
      <c r="BD51" s="24">
        <v>-0.35567799305028752</v>
      </c>
      <c r="BE51" s="26">
        <v>-0.86366780485355144</v>
      </c>
      <c r="BF51" s="26">
        <v>-0.43409110172766213</v>
      </c>
      <c r="BG51" s="26">
        <v>147171.72736399624</v>
      </c>
      <c r="BI51" s="1">
        <f t="shared" si="62"/>
        <v>4.4820328542094447</v>
      </c>
      <c r="BJ51" s="1">
        <f t="shared" si="63"/>
        <v>2.2719364687962873</v>
      </c>
      <c r="BK51" s="1">
        <f t="shared" si="13"/>
        <v>3.6418685121107259</v>
      </c>
      <c r="BL51" s="1">
        <f t="shared" si="51"/>
        <v>6.3092412699311788</v>
      </c>
      <c r="BM51" s="1">
        <f t="shared" si="64"/>
        <v>6.6590864498655407</v>
      </c>
      <c r="BN51" s="1">
        <f t="shared" si="15"/>
        <v>3.4790996784565915</v>
      </c>
      <c r="BO51" s="1">
        <f t="shared" si="16"/>
        <v>1.1520559715120804</v>
      </c>
      <c r="BP51" s="1">
        <f t="shared" si="17"/>
        <v>1.3424587028845036</v>
      </c>
      <c r="BQ51" s="1">
        <f t="shared" si="18"/>
        <v>1.1025666731619195</v>
      </c>
      <c r="BR51" s="1">
        <f t="shared" si="19"/>
        <v>1.1949519548538987</v>
      </c>
      <c r="BT51" s="1">
        <f t="shared" si="52"/>
        <v>1.8247838616714698</v>
      </c>
      <c r="BV51" s="1">
        <f>6*((Q51-Q135)/(Q134-Q135))+1</f>
        <v>2.4303280706736925</v>
      </c>
      <c r="BW51" s="1">
        <f>6*((R51-R135)/(R134-R135))+1</f>
        <v>2.7394164759725403</v>
      </c>
      <c r="BX51" s="1">
        <f>6*((S51-S135)/(S134-S135))+1</f>
        <v>2.5963800904977377</v>
      </c>
      <c r="BY51" s="1">
        <f>6*((T51-T135)/(T134-T135))+1</f>
        <v>5.8572883331665526</v>
      </c>
      <c r="CB51" s="1">
        <f>6*((W51-W135)/(W134-W135))+1</f>
        <v>1.6751120554109376</v>
      </c>
      <c r="CC51" s="1">
        <f t="shared" si="53"/>
        <v>1.7649303868007786</v>
      </c>
      <c r="CE51" s="1">
        <f t="shared" si="54"/>
        <v>4.3088381293427895</v>
      </c>
      <c r="CF51" s="1">
        <f t="shared" ref="CF51:CM51" si="76">6*((AA51-AA135)/(AA134-AA135))+1</f>
        <v>3.63516730863617</v>
      </c>
      <c r="CG51" s="1">
        <f t="shared" si="76"/>
        <v>1.9345791507942662</v>
      </c>
      <c r="CI51" s="1">
        <f t="shared" si="76"/>
        <v>2.632253207773982</v>
      </c>
      <c r="CJ51" s="1">
        <f t="shared" si="76"/>
        <v>1.2965035460635839</v>
      </c>
      <c r="CK51" s="1">
        <f t="shared" si="76"/>
        <v>1</v>
      </c>
      <c r="CL51" s="1">
        <f t="shared" si="76"/>
        <v>1.0381803602862993</v>
      </c>
      <c r="CM51" s="1">
        <f t="shared" si="76"/>
        <v>1.6351250151796213</v>
      </c>
      <c r="CO51" s="1">
        <f>6*((AJ51-AJ135)/(AJ134-AJ135))+1</f>
        <v>1.9501957248095325</v>
      </c>
      <c r="CQ51" s="1">
        <f t="shared" si="56"/>
        <v>4.76664109624208</v>
      </c>
      <c r="CU51" s="1">
        <f>6*((AP51-AP134)/(AP135-AP134))+1</f>
        <v>6.4174289249339047</v>
      </c>
      <c r="CV51" s="1">
        <f>6*((AQ51-AQ134)/(AQ135-AQ134))+1</f>
        <v>6.4296340483794676</v>
      </c>
      <c r="CX51" s="1">
        <f>6*((AS51-AS134)/(AS135-AS134))+1</f>
        <v>6.8550087694176955</v>
      </c>
      <c r="CY51" s="1">
        <f t="shared" si="57"/>
        <v>3.5132002575660017</v>
      </c>
      <c r="CZ51" s="1">
        <f>6*((AU51-AU135)/(AU134-AU135))+1</f>
        <v>1.6261087419846998</v>
      </c>
      <c r="DA51" s="1">
        <f t="shared" si="58"/>
        <v>4.5903555634052378</v>
      </c>
      <c r="DB51" s="1">
        <f t="shared" si="59"/>
        <v>1.373745504289396</v>
      </c>
      <c r="DC51" s="1">
        <f>6*((AX51-AX135)/(AX134-AX135))+1</f>
        <v>3.7658492594077511</v>
      </c>
      <c r="DD51" s="1">
        <f>6*((AY51-AY135)/(AY134-AY135))+1</f>
        <v>5.3175680530433729</v>
      </c>
      <c r="DE51" s="1">
        <f>6*((AZ51-AZ135)/(AZ134-AZ135))+1</f>
        <v>4.3079066969305</v>
      </c>
      <c r="DF51" s="1">
        <f>6*((BA51-BA135)/(BA134-BA135))+1</f>
        <v>5.7230922505046964</v>
      </c>
      <c r="DG51" s="1">
        <f t="shared" si="60"/>
        <v>5.2501836393989985</v>
      </c>
      <c r="DI51" s="1">
        <f>6*((BD51-BD135)/(BD134-BD135))+1</f>
        <v>2.1309815877706502</v>
      </c>
      <c r="DJ51" s="1">
        <f>6*((BE51-BE135)/(BE134-BE135))+1</f>
        <v>1.4270355763850813</v>
      </c>
      <c r="DL51" s="1">
        <f>6*((BG51-BG135)/(BG134-BG135))+1</f>
        <v>1.3952604691192758</v>
      </c>
      <c r="DM51" s="1">
        <f t="shared" si="61"/>
        <v>3.2105804926581181</v>
      </c>
      <c r="DN51" s="27">
        <v>45</v>
      </c>
      <c r="DO51" s="5" t="s">
        <v>191</v>
      </c>
      <c r="DP51" s="1">
        <v>3.4620675294538152</v>
      </c>
      <c r="DQ51" s="1" t="s">
        <v>191</v>
      </c>
      <c r="DR51" s="1">
        <v>3.3543979715308225</v>
      </c>
      <c r="DS51" s="5" t="s">
        <v>191</v>
      </c>
      <c r="DT51" s="1">
        <v>3.355105739218089</v>
      </c>
    </row>
    <row r="52" spans="1:124">
      <c r="A52" s="6" t="s">
        <v>192</v>
      </c>
      <c r="B52" s="5" t="s">
        <v>193</v>
      </c>
      <c r="C52" s="22"/>
      <c r="D52" s="20">
        <v>25.45</v>
      </c>
      <c r="E52" s="20">
        <v>4.7134112409571507E-2</v>
      </c>
      <c r="F52" s="23">
        <v>17.309999999999999</v>
      </c>
      <c r="G52" s="23">
        <v>2013.4</v>
      </c>
      <c r="H52" s="23">
        <v>8053.5</v>
      </c>
      <c r="I52" s="21">
        <v>8.2200000000000006</v>
      </c>
      <c r="J52" s="31">
        <v>845031.19196957536</v>
      </c>
      <c r="K52" s="31">
        <v>19375.848609992165</v>
      </c>
      <c r="L52" s="31">
        <v>39463.806462996865</v>
      </c>
      <c r="M52" s="6">
        <v>-1285.2344092303199</v>
      </c>
      <c r="N52" s="1">
        <v>25.1</v>
      </c>
      <c r="O52" s="1">
        <v>52.1</v>
      </c>
      <c r="P52" s="1">
        <v>16.3</v>
      </c>
      <c r="Q52" s="1">
        <v>0.15364496382860324</v>
      </c>
      <c r="R52" s="1">
        <v>124</v>
      </c>
      <c r="S52" s="1">
        <v>71.2</v>
      </c>
      <c r="T52" s="1">
        <v>0.95708694436678776</v>
      </c>
      <c r="U52" s="1">
        <v>4.3814809405579085E-4</v>
      </c>
      <c r="V52" s="19">
        <v>0</v>
      </c>
      <c r="W52" s="24">
        <v>19.679290322580645</v>
      </c>
      <c r="X52" s="1">
        <v>9.3598919979108203E-3</v>
      </c>
      <c r="Y52" s="1">
        <v>864.76540938362461</v>
      </c>
      <c r="Z52" s="17">
        <v>2.159154145798553E-2</v>
      </c>
      <c r="AA52" s="25">
        <v>0.31380077907623816</v>
      </c>
      <c r="AB52" s="25">
        <v>1.4096868787276344</v>
      </c>
      <c r="AC52" s="1">
        <v>1.1686143572621035E-3</v>
      </c>
      <c r="AD52" s="1">
        <v>2922.1702838063438</v>
      </c>
      <c r="AE52" s="1">
        <v>576.07581360205972</v>
      </c>
      <c r="AF52" s="1">
        <v>54.47</v>
      </c>
      <c r="AG52" s="24">
        <v>154.73531658716612</v>
      </c>
      <c r="AH52" s="24">
        <v>2.008903728436283</v>
      </c>
      <c r="AI52" s="24">
        <v>0.31084835441272662</v>
      </c>
      <c r="AJ52" s="24">
        <v>0.26093489148580967</v>
      </c>
      <c r="AK52" s="24">
        <v>2.1702838063439067</v>
      </c>
      <c r="AL52" s="24">
        <v>75.370061213132999</v>
      </c>
      <c r="AM52" s="24">
        <v>28.547579298831387</v>
      </c>
      <c r="AN52" s="24">
        <v>2.337228714524207</v>
      </c>
      <c r="AO52" s="24">
        <v>5.8479532163742682</v>
      </c>
      <c r="AP52" s="24">
        <v>3594</v>
      </c>
      <c r="AQ52" s="1">
        <v>945.78947368421052</v>
      </c>
      <c r="AR52" s="24">
        <v>0</v>
      </c>
      <c r="AS52" s="24">
        <v>19.719230769230769</v>
      </c>
      <c r="AT52" s="24">
        <v>136.80000000000001</v>
      </c>
      <c r="AU52" s="24">
        <v>1412.3675898720089</v>
      </c>
      <c r="AV52" s="26">
        <v>378.09126321647187</v>
      </c>
      <c r="AW52" s="24">
        <v>32057.641268895921</v>
      </c>
      <c r="AX52" s="24">
        <v>0.98420074349442377</v>
      </c>
      <c r="AY52" s="26">
        <v>0.9693308550185874</v>
      </c>
      <c r="AZ52" s="24">
        <v>0.86369268897149942</v>
      </c>
      <c r="BA52" s="24">
        <v>3.40090658110707E-3</v>
      </c>
      <c r="BB52" s="24">
        <v>2.2075055187637971</v>
      </c>
      <c r="BC52" s="24">
        <v>-4.9127580171693712E-2</v>
      </c>
      <c r="BD52" s="24">
        <v>-0.49292695224275107</v>
      </c>
      <c r="BE52" s="26">
        <v>-0.80539623433244212</v>
      </c>
      <c r="BF52" s="26">
        <v>0.12652576585134173</v>
      </c>
      <c r="BG52" s="26">
        <v>84135.506587127165</v>
      </c>
      <c r="BI52" s="1">
        <f t="shared" si="62"/>
        <v>4.7114989733059556</v>
      </c>
      <c r="BJ52" s="1">
        <f t="shared" si="63"/>
        <v>2.3504681614267406</v>
      </c>
      <c r="BK52" s="1">
        <f t="shared" si="13"/>
        <v>4.7854671280276815</v>
      </c>
      <c r="BL52" s="1">
        <f t="shared" si="51"/>
        <v>6.45391826446515</v>
      </c>
      <c r="BM52" s="1">
        <f t="shared" si="64"/>
        <v>6.8199983841865723</v>
      </c>
      <c r="BN52" s="1">
        <f t="shared" si="15"/>
        <v>3.9614147909967854</v>
      </c>
      <c r="BO52" s="1">
        <f t="shared" si="16"/>
        <v>3.8856324380043414</v>
      </c>
      <c r="BP52" s="1">
        <f t="shared" si="17"/>
        <v>1.0288891581633031</v>
      </c>
      <c r="BQ52" s="1">
        <f t="shared" si="18"/>
        <v>1.0333961092292288</v>
      </c>
      <c r="BR52" s="1">
        <f t="shared" si="19"/>
        <v>1.1083551203396069</v>
      </c>
      <c r="BT52" s="1">
        <f t="shared" si="52"/>
        <v>1.2512968299711815</v>
      </c>
      <c r="BV52" s="1">
        <f>6*((Q52-Q135)/(Q134-Q135))+1</f>
        <v>1.0085333833521324</v>
      </c>
      <c r="BW52" s="1">
        <f>6*((R52-R135)/(R134-R135))+1</f>
        <v>1.263157894736842</v>
      </c>
      <c r="BX52" s="1">
        <f>6*((S52-S135)/(S134-S135))+1</f>
        <v>2.1149321266968326</v>
      </c>
      <c r="BY52" s="1">
        <f>6*((T52-T135)/(T134-T135))+1</f>
        <v>5.9103965511446344</v>
      </c>
      <c r="CB52" s="1">
        <f>6*((W52-W135)/(W134-W135))+1</f>
        <v>3.4448508277065653</v>
      </c>
      <c r="CC52" s="1">
        <f t="shared" si="53"/>
        <v>3.1293807235442639</v>
      </c>
      <c r="CE52" s="1">
        <f t="shared" si="54"/>
        <v>3.6772713199345386</v>
      </c>
      <c r="CF52" s="1">
        <f t="shared" ref="CF52:CM52" si="77">6*((AA52-AA135)/(AA134-AA135))+1</f>
        <v>4.9414113232783308</v>
      </c>
      <c r="CG52" s="1">
        <f t="shared" si="77"/>
        <v>1.8794711776315782</v>
      </c>
      <c r="CI52" s="1">
        <f t="shared" si="77"/>
        <v>2.7156860706433119</v>
      </c>
      <c r="CJ52" s="1">
        <f t="shared" si="77"/>
        <v>1.0359174368882116</v>
      </c>
      <c r="CK52" s="1">
        <f t="shared" si="77"/>
        <v>1</v>
      </c>
      <c r="CL52" s="1">
        <f t="shared" si="77"/>
        <v>1.0424563566827574</v>
      </c>
      <c r="CM52" s="1">
        <f t="shared" si="77"/>
        <v>2.5437160527144811</v>
      </c>
      <c r="CO52" s="1">
        <f>6*((AJ52-AJ135)/(AJ134-AJ135))+1</f>
        <v>1.6867645593164602</v>
      </c>
      <c r="CQ52" s="1">
        <f t="shared" si="56"/>
        <v>4.9865654768891226</v>
      </c>
      <c r="CU52" s="1">
        <f>6*((AP52-AP134)/(AP135-AP134))+1</f>
        <v>6.3629252036243731</v>
      </c>
      <c r="CV52" s="1">
        <f>6*((AQ52-AQ134)/(AQ135-AQ134))+1</f>
        <v>6.0660893509326765</v>
      </c>
      <c r="CX52" s="1">
        <f>6*((AS52-AS134)/(AS135-AS134))+1</f>
        <v>6.785890055722394</v>
      </c>
      <c r="CY52" s="1">
        <f t="shared" si="57"/>
        <v>2.2030907920154541</v>
      </c>
      <c r="CZ52" s="1">
        <f>6*((AU52-AU135)/(AU134-AU135))+1</f>
        <v>1.4352839889617852</v>
      </c>
      <c r="DA52" s="1">
        <f t="shared" si="58"/>
        <v>4.1986749628096973</v>
      </c>
      <c r="DB52" s="1">
        <f t="shared" si="59"/>
        <v>1.2119478005744755</v>
      </c>
      <c r="DC52" s="1">
        <f>6*((AX52-AX135)/(AX134-AX135))+1</f>
        <v>6.8990460673114544</v>
      </c>
      <c r="DD52" s="1">
        <f>6*((AY52-AY135)/(AY134-AY135))+1</f>
        <v>6.9542092851044561</v>
      </c>
      <c r="DE52" s="1">
        <f>6*((AZ52-AZ135)/(AZ134-AZ135))+1</f>
        <v>6.111923692280822</v>
      </c>
      <c r="DF52" s="1">
        <f>6*((BA52-BA135)/(BA134-BA135))+1</f>
        <v>2.870799110480923</v>
      </c>
      <c r="DG52" s="1">
        <f t="shared" si="60"/>
        <v>6.7429139072847679</v>
      </c>
      <c r="DI52" s="1">
        <f>6*((BD52-BD135)/(BD134-BD135))+1</f>
        <v>1.8742789116080638</v>
      </c>
      <c r="DJ52" s="1">
        <f>6*((BE52-BE135)/(BE134-BE135))+1</f>
        <v>1.6330937568867538</v>
      </c>
      <c r="DL52" s="1">
        <f>6*((BG52-BG135)/(BG134-BG135))+1</f>
        <v>1.2259635080654177</v>
      </c>
      <c r="DM52" s="1">
        <f t="shared" si="61"/>
        <v>3.3892137388795267</v>
      </c>
      <c r="DN52" s="27">
        <v>46</v>
      </c>
      <c r="DO52" s="5" t="s">
        <v>193</v>
      </c>
      <c r="DP52" s="1">
        <v>3.4605462255961004</v>
      </c>
      <c r="DQ52" s="1" t="s">
        <v>196</v>
      </c>
      <c r="DR52" s="1">
        <v>3.3374454771329667</v>
      </c>
      <c r="DS52" s="5" t="s">
        <v>196</v>
      </c>
      <c r="DT52" s="1">
        <v>3.3417792500586305</v>
      </c>
    </row>
    <row r="53" spans="1:124">
      <c r="A53" s="6" t="s">
        <v>194</v>
      </c>
      <c r="B53" s="5" t="s">
        <v>195</v>
      </c>
      <c r="C53" s="22"/>
      <c r="D53" s="20">
        <v>22.23</v>
      </c>
      <c r="E53" s="20">
        <v>2.2511625211861338E-2</v>
      </c>
      <c r="F53" s="23">
        <v>26.74</v>
      </c>
      <c r="G53" s="23">
        <v>14986.2</v>
      </c>
      <c r="H53" s="23">
        <v>27327.8</v>
      </c>
      <c r="I53" s="21">
        <v>7</v>
      </c>
      <c r="J53" s="31">
        <v>0</v>
      </c>
      <c r="K53" s="31">
        <v>10041.843205276993</v>
      </c>
      <c r="L53" s="31">
        <v>15851.988363269669</v>
      </c>
      <c r="M53" s="6">
        <v>-195.34799200436126</v>
      </c>
      <c r="N53" s="1">
        <v>12.2</v>
      </c>
      <c r="O53" s="1">
        <v>34.5</v>
      </c>
      <c r="P53" s="1">
        <v>0</v>
      </c>
      <c r="Q53" s="1">
        <v>7.4372383421940871E-2</v>
      </c>
      <c r="R53" s="1">
        <v>58.6</v>
      </c>
      <c r="S53" s="1">
        <v>44.3</v>
      </c>
      <c r="T53" s="1">
        <v>0.944396773639952</v>
      </c>
      <c r="U53" s="1">
        <v>9.0859531164819192E-5</v>
      </c>
      <c r="V53" s="19">
        <v>0</v>
      </c>
      <c r="W53" s="24">
        <v>6.9435937860937864</v>
      </c>
      <c r="X53" s="1">
        <v>3.011252653286898E-3</v>
      </c>
      <c r="Y53" s="1">
        <v>999.99999999999989</v>
      </c>
      <c r="Z53" s="17">
        <v>1.5210557575581984E-2</v>
      </c>
      <c r="AA53" s="25">
        <v>0.16892410656082049</v>
      </c>
      <c r="AB53" s="25">
        <v>1.7293364149169539</v>
      </c>
      <c r="AC53" s="1">
        <v>3.9112862337210819E-4</v>
      </c>
      <c r="AD53" s="1">
        <v>2491.1123128739259</v>
      </c>
      <c r="AE53" s="1">
        <v>313.92793923424671</v>
      </c>
      <c r="AF53" s="1">
        <v>54.47</v>
      </c>
      <c r="AG53" s="24">
        <v>248.8689700971637</v>
      </c>
      <c r="AH53" s="24">
        <v>1.0241775434225204</v>
      </c>
      <c r="AI53" s="24">
        <v>0.2548860104282058</v>
      </c>
      <c r="AJ53" s="24">
        <v>0.23661833089481538</v>
      </c>
      <c r="AK53" s="24">
        <v>2.1613478002636497</v>
      </c>
      <c r="AL53" s="24">
        <v>71.801074879402009</v>
      </c>
      <c r="AM53" s="24">
        <v>25.959351595659918</v>
      </c>
      <c r="AN53" s="24">
        <v>3.4911851197288177</v>
      </c>
      <c r="AO53" s="24">
        <v>7.2544642857142856</v>
      </c>
      <c r="AP53" s="24">
        <v>4060.6470588235293</v>
      </c>
      <c r="AQ53" s="1">
        <v>2301.0333333333333</v>
      </c>
      <c r="AR53" s="24">
        <v>0</v>
      </c>
      <c r="AS53" s="24">
        <v>19.0771484375</v>
      </c>
      <c r="AT53" s="24">
        <v>292.2</v>
      </c>
      <c r="AU53" s="24">
        <v>2430.1670526285288</v>
      </c>
      <c r="AV53" s="26">
        <v>112.13715519114601</v>
      </c>
      <c r="AW53" s="24">
        <v>4547.6371374345836</v>
      </c>
      <c r="AX53" s="24">
        <v>0.95046874999999997</v>
      </c>
      <c r="AY53" s="26">
        <v>0.91429687500000001</v>
      </c>
      <c r="AZ53" s="24">
        <v>0.55960937499999996</v>
      </c>
      <c r="BA53" s="24">
        <v>5.4291862593208118E-2</v>
      </c>
      <c r="BB53" s="24">
        <v>7.2747621712367092</v>
      </c>
      <c r="BC53" s="24">
        <v>0.26200467167644614</v>
      </c>
      <c r="BD53" s="24">
        <v>-0.28005978589675895</v>
      </c>
      <c r="BE53" s="26">
        <v>-0.90536649576837813</v>
      </c>
      <c r="BF53" s="26">
        <v>0.17212064734076066</v>
      </c>
      <c r="BG53" s="26">
        <v>14261.672689180752</v>
      </c>
      <c r="BI53" s="1">
        <f t="shared" si="62"/>
        <v>5.207392197125257</v>
      </c>
      <c r="BJ53" s="1">
        <f t="shared" si="63"/>
        <v>1.5745273750625755</v>
      </c>
      <c r="BK53" s="1">
        <f t="shared" si="13"/>
        <v>3.1539792387543253</v>
      </c>
      <c r="BL53" s="1">
        <f t="shared" si="51"/>
        <v>2.0450253476450753</v>
      </c>
      <c r="BM53" s="1">
        <f t="shared" si="64"/>
        <v>5.9301791629317009</v>
      </c>
      <c r="BN53" s="1">
        <f t="shared" si="15"/>
        <v>2.7845659163987135</v>
      </c>
      <c r="BO53" s="1">
        <f t="shared" si="16"/>
        <v>1.0199127146164999</v>
      </c>
      <c r="BP53" s="1">
        <f t="shared" si="17"/>
        <v>1.0112111421139109</v>
      </c>
      <c r="BQ53" s="1">
        <f t="shared" si="18"/>
        <v>1.0085043718232793</v>
      </c>
      <c r="BR53" s="1">
        <f t="shared" si="19"/>
        <v>1.0027290945028831</v>
      </c>
      <c r="BT53" s="1">
        <f t="shared" si="52"/>
        <v>1.1498559077809798</v>
      </c>
      <c r="BV53" s="1">
        <f>6*((Q53-Q135)/(Q134-Q135))+1</f>
        <v>1.002867932040175</v>
      </c>
      <c r="BW53" s="1">
        <f>6*((R53-R135)/(R134-R135))+1</f>
        <v>1.0760869565217392</v>
      </c>
      <c r="BX53" s="1">
        <f>6*((S53-S135)/(S134-S135))+1</f>
        <v>1.6280542986425339</v>
      </c>
      <c r="BY53" s="1">
        <f>6*((T53-T135)/(T134-T135))+1</f>
        <v>5.4393952000693826</v>
      </c>
      <c r="CB53" s="1">
        <f>6*((W53-W135)/(W134-W135))+1</f>
        <v>1.8626353256098214</v>
      </c>
      <c r="CC53" s="1">
        <f t="shared" si="53"/>
        <v>1.6850616818080653</v>
      </c>
      <c r="CE53" s="1">
        <f t="shared" si="54"/>
        <v>2.8860529081057131</v>
      </c>
      <c r="CF53" s="1">
        <f t="shared" ref="CF53:CM53" si="78">6*((AA53-AA135)/(AA134-AA135))+1</f>
        <v>3.121726365159013</v>
      </c>
      <c r="CG53" s="1">
        <f t="shared" si="78"/>
        <v>1.8830169098014822</v>
      </c>
      <c r="CI53" s="1">
        <f t="shared" si="78"/>
        <v>2.4626001500633561</v>
      </c>
      <c r="CJ53" s="1">
        <f t="shared" si="78"/>
        <v>1.0184121074889696</v>
      </c>
      <c r="CK53" s="1">
        <f t="shared" si="78"/>
        <v>1</v>
      </c>
      <c r="CL53" s="1">
        <f t="shared" si="78"/>
        <v>1.0747313378237551</v>
      </c>
      <c r="CM53" s="1">
        <f t="shared" si="78"/>
        <v>1.7849072392082177</v>
      </c>
      <c r="CO53" s="1">
        <f>6*((AJ53-AJ135)/(AJ134-AJ135))+1</f>
        <v>1.6791021054590884</v>
      </c>
      <c r="CQ53" s="1">
        <f t="shared" si="56"/>
        <v>3.1864330411970099</v>
      </c>
      <c r="CU53" s="1">
        <f>6*((AP53-AP134)/(AP135-AP134))+1</f>
        <v>6.2586019827710908</v>
      </c>
      <c r="CV53" s="1">
        <f>6*((AQ53-AQ134)/(AQ135-AQ134))+1</f>
        <v>4.7278669369327364</v>
      </c>
      <c r="CX53" s="1">
        <f>6*((AS53-AS134)/(AS135-AS134))+1</f>
        <v>6.8027314523766265</v>
      </c>
      <c r="CY53" s="1">
        <f t="shared" si="57"/>
        <v>4.0042498390212495</v>
      </c>
      <c r="CZ53" s="1">
        <f>6*((AU53-AU135)/(AU134-AU135))+1</f>
        <v>2.0236092091609792</v>
      </c>
      <c r="DA53" s="1">
        <f t="shared" si="58"/>
        <v>6.1465935282995847</v>
      </c>
      <c r="DB53" s="1">
        <f t="shared" si="59"/>
        <v>1.0040810712352761</v>
      </c>
      <c r="DC53" s="1">
        <f>6*((AX53-AX135)/(AX134-AX135))+1</f>
        <v>5.4190545053349259</v>
      </c>
      <c r="DD53" s="1">
        <f>6*((AY53-AY135)/(AY134-AY135))+1</f>
        <v>6.4896292277157395</v>
      </c>
      <c r="DE53" s="1">
        <f>6*((AZ53-AZ135)/(AZ134-AZ135))+1</f>
        <v>3.7134833544564381</v>
      </c>
      <c r="DF53" s="1">
        <f>6*((BA53-BA135)/(BA134-BA135))+1</f>
        <v>6.5209861291326243</v>
      </c>
      <c r="DG53" s="1">
        <f t="shared" si="60"/>
        <v>6.1527811975377729</v>
      </c>
      <c r="DI53" s="1">
        <f>6*((BD53-BD135)/(BD134-BD135))+1</f>
        <v>2.2724135975807003</v>
      </c>
      <c r="DJ53" s="1">
        <f>6*((BE53-BE135)/(BE134-BE135))+1</f>
        <v>1.279581915837213</v>
      </c>
      <c r="DL53" s="1">
        <f>6*((BG53-BG135)/(BG134-BG135))+1</f>
        <v>1.0383027062229766</v>
      </c>
      <c r="DM53" s="1">
        <f t="shared" si="61"/>
        <v>2.9174507781278449</v>
      </c>
      <c r="DN53" s="27">
        <v>47</v>
      </c>
      <c r="DO53" s="5" t="s">
        <v>196</v>
      </c>
      <c r="DP53" s="1">
        <v>3.4479560136476262</v>
      </c>
      <c r="DQ53" s="1" t="s">
        <v>79</v>
      </c>
      <c r="DR53" s="1">
        <v>3.3300250284584423</v>
      </c>
      <c r="DS53" s="5" t="s">
        <v>174</v>
      </c>
      <c r="DT53" s="1">
        <v>3.336268627148598</v>
      </c>
    </row>
    <row r="54" spans="1:124">
      <c r="A54" s="6" t="s">
        <v>197</v>
      </c>
      <c r="B54" s="5" t="s">
        <v>130</v>
      </c>
      <c r="C54" s="22"/>
      <c r="D54" s="20">
        <v>26.88</v>
      </c>
      <c r="E54" s="20">
        <v>5.2300503235082674E-2</v>
      </c>
      <c r="F54" s="23">
        <v>20.98</v>
      </c>
      <c r="G54" s="23">
        <v>6901.5</v>
      </c>
      <c r="H54" s="23">
        <v>10961.2</v>
      </c>
      <c r="I54" s="21">
        <v>8.1999999999999993</v>
      </c>
      <c r="J54" s="31">
        <v>56596.973121619754</v>
      </c>
      <c r="K54" s="31">
        <v>466128.81108175224</v>
      </c>
      <c r="L54" s="31">
        <v>180410.35370402937</v>
      </c>
      <c r="M54" s="6">
        <v>-4851.6034181751356</v>
      </c>
      <c r="N54" s="1">
        <v>299.5</v>
      </c>
      <c r="O54" s="1">
        <v>310.39999999999998</v>
      </c>
      <c r="P54" s="1">
        <v>257.8</v>
      </c>
      <c r="Q54" s="1">
        <v>64.463907587739357</v>
      </c>
      <c r="R54" s="1">
        <v>2085</v>
      </c>
      <c r="S54" s="1">
        <v>143.6</v>
      </c>
      <c r="T54" s="1">
        <v>0.94274081774081775</v>
      </c>
      <c r="U54" s="1">
        <v>5.0537535605990993E-4</v>
      </c>
      <c r="V54" s="19">
        <v>1.6338801385530359E-5</v>
      </c>
      <c r="W54" s="24">
        <v>4.5300810399216793</v>
      </c>
      <c r="X54" s="1">
        <v>4.0326689501523792E-3</v>
      </c>
      <c r="Y54" s="1">
        <v>1000</v>
      </c>
      <c r="Z54" s="17">
        <v>2.4116070845042806E-2</v>
      </c>
      <c r="AA54" s="25">
        <v>0.25635579373897133</v>
      </c>
      <c r="AB54" s="25">
        <v>1.4954242406643825</v>
      </c>
      <c r="AC54" s="1">
        <v>1.1763936997581858E-3</v>
      </c>
      <c r="AD54" s="1">
        <v>2525.3502346251876</v>
      </c>
      <c r="AE54" s="1">
        <v>4863.7368589221651</v>
      </c>
      <c r="AF54" s="1">
        <v>54.47</v>
      </c>
      <c r="AG54" s="24">
        <v>221.02100422506041</v>
      </c>
      <c r="AH54" s="24">
        <v>0.90843735703548789</v>
      </c>
      <c r="AI54" s="24">
        <v>0.20078373692754328</v>
      </c>
      <c r="AJ54" s="24">
        <v>0.32362263904319977</v>
      </c>
      <c r="AK54" s="24">
        <v>1.9018364812757336</v>
      </c>
      <c r="AL54" s="24">
        <v>74.601333246193064</v>
      </c>
      <c r="AM54" s="24">
        <v>21.354813410888177</v>
      </c>
      <c r="AN54" s="24">
        <v>3.3494542840337234</v>
      </c>
      <c r="AO54" s="24">
        <v>4.5906656465187456</v>
      </c>
      <c r="AP54" s="24">
        <v>3825.25</v>
      </c>
      <c r="AQ54" s="1">
        <v>2110.4827586206898</v>
      </c>
      <c r="AR54" s="24">
        <v>0</v>
      </c>
      <c r="AS54" s="24">
        <v>19.166371681415928</v>
      </c>
      <c r="AT54" s="24">
        <v>210.5</v>
      </c>
      <c r="AU54" s="24">
        <v>1601.8108270701264</v>
      </c>
      <c r="AV54" s="26">
        <v>0.12201816874714071</v>
      </c>
      <c r="AW54" s="24">
        <v>79467.630529412534</v>
      </c>
      <c r="AX54" s="24">
        <v>0.94588141663350578</v>
      </c>
      <c r="AY54" s="26">
        <v>0.8777556705133307</v>
      </c>
      <c r="AZ54" s="24">
        <v>0.72415439713489849</v>
      </c>
      <c r="BA54" s="24">
        <v>4.5683690496987818E-2</v>
      </c>
      <c r="BB54" s="24">
        <v>4.8076923076923084</v>
      </c>
      <c r="BC54" s="24">
        <v>-0.45015753304149936</v>
      </c>
      <c r="BD54" s="24">
        <v>-8.0175887869296081E-2</v>
      </c>
      <c r="BE54" s="26">
        <v>-0.59335751347298205</v>
      </c>
      <c r="BF54" s="26">
        <v>-0.52623032650999757</v>
      </c>
      <c r="BG54" s="26">
        <v>223455.70425995428</v>
      </c>
      <c r="BI54" s="1">
        <f t="shared" si="62"/>
        <v>4.4912731006160165</v>
      </c>
      <c r="BJ54" s="1">
        <f t="shared" si="63"/>
        <v>2.5132792262725596</v>
      </c>
      <c r="BK54" s="1">
        <f t="shared" si="13"/>
        <v>4.1505190311418678</v>
      </c>
      <c r="BL54" s="1">
        <f t="shared" si="51"/>
        <v>4.792664759692995</v>
      </c>
      <c r="BM54" s="1">
        <f t="shared" si="64"/>
        <v>6.6857612212471773</v>
      </c>
      <c r="BN54" s="1">
        <f t="shared" si="15"/>
        <v>3.9421221864951765</v>
      </c>
      <c r="BO54" s="1">
        <f t="shared" si="16"/>
        <v>1.2118477150046474</v>
      </c>
      <c r="BP54" s="1">
        <f t="shared" si="17"/>
        <v>1.8750110209918454</v>
      </c>
      <c r="BQ54" s="1">
        <f t="shared" si="18"/>
        <v>1.1819829070514412</v>
      </c>
      <c r="BR54" s="1">
        <f t="shared" si="19"/>
        <v>1.4539887378691274</v>
      </c>
      <c r="BT54" s="1">
        <f t="shared" si="52"/>
        <v>2.7400576368876077</v>
      </c>
      <c r="BV54" s="1">
        <f>6*((Q54-Q135)/(Q134-Q135))+1</f>
        <v>5.6046580444377838</v>
      </c>
      <c r="BW54" s="1">
        <f>6*((R54-R135)/(R134-R135))+1</f>
        <v>6.8724256292906176</v>
      </c>
      <c r="BX54" s="1">
        <f>6*((S54-S135)/(S134-S135))+1</f>
        <v>3.4253393665158374</v>
      </c>
      <c r="BY54" s="1">
        <f>6*((T54-T135)/(T134-T135))+1</f>
        <v>5.3779336576991223</v>
      </c>
      <c r="CB54" s="1">
        <f>6*((W54-W135)/(W134-W135))+1</f>
        <v>1.5627932815911609</v>
      </c>
      <c r="CC54" s="1">
        <f t="shared" si="53"/>
        <v>1.9174344670650736</v>
      </c>
      <c r="CE54" s="1">
        <f t="shared" si="54"/>
        <v>3.9903036311038109</v>
      </c>
      <c r="CF54" s="1">
        <f t="shared" ref="CF54:CM54" si="79">6*((AA54-AA135)/(AA134-AA135))+1</f>
        <v>4.2198888454171346</v>
      </c>
      <c r="CG54" s="1">
        <f t="shared" si="79"/>
        <v>1.8804222246000988</v>
      </c>
      <c r="CI54" s="1">
        <f t="shared" si="79"/>
        <v>2.4827021700455383</v>
      </c>
      <c r="CJ54" s="1">
        <f t="shared" si="79"/>
        <v>1.3222326287684854</v>
      </c>
      <c r="CK54" s="1">
        <f t="shared" si="79"/>
        <v>1</v>
      </c>
      <c r="CL54" s="1">
        <f t="shared" si="79"/>
        <v>1.0651832905545409</v>
      </c>
      <c r="CM54" s="1">
        <f t="shared" si="79"/>
        <v>1.6957203415264925</v>
      </c>
      <c r="CO54" s="1">
        <f>6*((AJ54-AJ135)/(AJ134-AJ135))+1</f>
        <v>1.7065182564433055</v>
      </c>
      <c r="CQ54" s="1">
        <f t="shared" si="56"/>
        <v>4.5988329337763547</v>
      </c>
      <c r="CU54" s="1">
        <f>6*((AP54-AP134)/(AP135-AP134))+1</f>
        <v>6.3112271496751147</v>
      </c>
      <c r="CV54" s="1">
        <f>6*((AQ54-AQ134)/(AQ135-AQ134))+1</f>
        <v>4.9160242550902593</v>
      </c>
      <c r="CX54" s="1">
        <f>6*((AS54-AS134)/(AS135-AS134))+1</f>
        <v>6.8003911854555366</v>
      </c>
      <c r="CY54" s="1">
        <f t="shared" si="57"/>
        <v>3.0573084352865423</v>
      </c>
      <c r="CZ54" s="1">
        <f>6*((AU54-AU135)/(AU134-AU135))+1</f>
        <v>1.5447890912124562</v>
      </c>
      <c r="DA54" s="1">
        <f t="shared" si="58"/>
        <v>6.9670221602989315</v>
      </c>
      <c r="DB54" s="1">
        <f t="shared" si="59"/>
        <v>1.5701796408350774</v>
      </c>
      <c r="DC54" s="1">
        <f>6*((AX54-AX135)/(AX134-AX135))+1</f>
        <v>5.2177852066346544</v>
      </c>
      <c r="DD54" s="1">
        <f>6*((AY54-AY135)/(AY134-AY135))+1</f>
        <v>6.1811595355049258</v>
      </c>
      <c r="DE54" s="1">
        <f>6*((AZ54-AZ135)/(AZ134-AZ135))+1</f>
        <v>5.0113231251501231</v>
      </c>
      <c r="DF54" s="1">
        <f>6*((BA54-BA135)/(BA134-BA135))+1</f>
        <v>5.9035593699954667</v>
      </c>
      <c r="DG54" s="1">
        <f t="shared" si="60"/>
        <v>6.4400961538461541</v>
      </c>
      <c r="DI54" s="1">
        <f>6*((BD54-BD135)/(BD134-BD135))+1</f>
        <v>2.6462651141776785</v>
      </c>
      <c r="DJ54" s="1">
        <f>6*((BE54-BE135)/(BE134-BE135))+1</f>
        <v>2.3828987239654174</v>
      </c>
      <c r="DL54" s="1">
        <f>6*((BG54-BG135)/(BG134-BG135))+1</f>
        <v>1.6001370512878474</v>
      </c>
      <c r="DM54" s="1">
        <f t="shared" si="61"/>
        <v>3.5788348216790959</v>
      </c>
      <c r="DN54" s="27">
        <v>48</v>
      </c>
      <c r="DO54" s="5" t="s">
        <v>151</v>
      </c>
      <c r="DP54" s="1">
        <v>3.4470450777806301</v>
      </c>
      <c r="DQ54" s="1" t="s">
        <v>135</v>
      </c>
      <c r="DR54" s="1">
        <v>3.3298160887675943</v>
      </c>
      <c r="DS54" s="5" t="s">
        <v>135</v>
      </c>
      <c r="DT54" s="1">
        <v>3.3316030189941093</v>
      </c>
    </row>
    <row r="55" spans="1:124">
      <c r="A55" s="6" t="s">
        <v>198</v>
      </c>
      <c r="B55" s="5" t="s">
        <v>199</v>
      </c>
      <c r="C55" s="22"/>
      <c r="D55" s="20">
        <v>27.38</v>
      </c>
      <c r="E55" s="20">
        <v>2.5000000000000001E-2</v>
      </c>
      <c r="F55" s="23">
        <v>24.45</v>
      </c>
      <c r="G55" s="23">
        <v>3144</v>
      </c>
      <c r="H55" s="23">
        <v>13204.6</v>
      </c>
      <c r="I55" s="21">
        <v>7.47</v>
      </c>
      <c r="J55" s="31">
        <v>0</v>
      </c>
      <c r="K55" s="31">
        <v>49139.395841322788</v>
      </c>
      <c r="L55" s="31">
        <v>75427.372903454787</v>
      </c>
      <c r="M55" s="6">
        <v>-782.32857800276111</v>
      </c>
      <c r="N55" s="1">
        <v>9.6999999999999993</v>
      </c>
      <c r="O55" s="1">
        <v>23.6</v>
      </c>
      <c r="P55" s="1">
        <v>0</v>
      </c>
      <c r="Q55" s="1">
        <v>0.48161993769470407</v>
      </c>
      <c r="R55" s="1">
        <v>72.8</v>
      </c>
      <c r="S55" s="1">
        <v>30.8</v>
      </c>
      <c r="T55" s="1">
        <v>0.93062098501070667</v>
      </c>
      <c r="U55" s="1">
        <v>4.6019328117809482E-4</v>
      </c>
      <c r="V55" s="19">
        <v>0</v>
      </c>
      <c r="W55" s="24">
        <v>5.7848109965635741</v>
      </c>
      <c r="X55" s="1">
        <v>1.3876693840988374E-3</v>
      </c>
      <c r="Y55" s="1">
        <v>1000</v>
      </c>
      <c r="Z55" s="17">
        <v>1.5420560747663551E-2</v>
      </c>
      <c r="AA55" s="25">
        <v>0.2308411214953271</v>
      </c>
      <c r="AB55" s="25">
        <v>0.84780657395701642</v>
      </c>
      <c r="AC55" s="1">
        <v>7.0093457943925228E-4</v>
      </c>
      <c r="AD55" s="1">
        <v>3922.2507788161993</v>
      </c>
      <c r="AE55" s="1">
        <v>290.33787823733059</v>
      </c>
      <c r="AF55" s="1">
        <v>54.47</v>
      </c>
      <c r="AG55" s="24">
        <v>285.0827956671622</v>
      </c>
      <c r="AH55" s="24">
        <v>1.9571651090342681</v>
      </c>
      <c r="AI55" s="24">
        <v>0.5579541008657154</v>
      </c>
      <c r="AJ55" s="24">
        <v>0.15872274143302181</v>
      </c>
      <c r="AK55" s="24">
        <v>2.1651090342679131</v>
      </c>
      <c r="AL55" s="24">
        <v>73.317757009345797</v>
      </c>
      <c r="AM55" s="24">
        <v>29.439252336448597</v>
      </c>
      <c r="AN55" s="24">
        <v>3.8940809968847354</v>
      </c>
      <c r="AO55" s="24">
        <v>7.9365079365079358</v>
      </c>
      <c r="AP55" s="24">
        <v>2568</v>
      </c>
      <c r="AQ55" s="1">
        <v>713.33333333333337</v>
      </c>
      <c r="AR55" s="24">
        <v>0</v>
      </c>
      <c r="AS55" s="24">
        <v>17.40625</v>
      </c>
      <c r="AT55" s="24">
        <v>164</v>
      </c>
      <c r="AU55" s="24">
        <v>1470.5837959501559</v>
      </c>
      <c r="AV55" s="26">
        <v>0.68535825545171336</v>
      </c>
      <c r="AW55" s="24">
        <v>22611.984286396462</v>
      </c>
      <c r="AX55" s="24">
        <v>0.96693177061532021</v>
      </c>
      <c r="AY55" s="26">
        <v>0.88865634156550855</v>
      </c>
      <c r="AZ55" s="24">
        <v>0.87023859355378819</v>
      </c>
      <c r="BA55" s="24">
        <v>5.1163769984546657E-2</v>
      </c>
      <c r="BB55" s="24">
        <v>7.4257425742574252</v>
      </c>
      <c r="BC55" s="24">
        <v>-0.30734227015827603</v>
      </c>
      <c r="BD55" s="24">
        <v>-0.50983339243909553</v>
      </c>
      <c r="BE55" s="26">
        <v>-0.74617235837084572</v>
      </c>
      <c r="BF55" s="26">
        <v>0.20381419939577039</v>
      </c>
      <c r="BG55" s="26">
        <v>66805.770418161657</v>
      </c>
      <c r="BI55" s="1">
        <f t="shared" si="62"/>
        <v>4.4142710472279267</v>
      </c>
      <c r="BJ55" s="1">
        <f t="shared" si="63"/>
        <v>1.6529447775927566</v>
      </c>
      <c r="BK55" s="1">
        <f t="shared" si="13"/>
        <v>3.5501730103806226</v>
      </c>
      <c r="BL55" s="1">
        <f t="shared" si="51"/>
        <v>6.0696762864991918</v>
      </c>
      <c r="BM55" s="1">
        <f t="shared" si="64"/>
        <v>6.5821921971600155</v>
      </c>
      <c r="BN55" s="1">
        <f t="shared" si="15"/>
        <v>3.237942122186495</v>
      </c>
      <c r="BO55" s="1">
        <f t="shared" si="16"/>
        <v>1.0199127146164999</v>
      </c>
      <c r="BP55" s="1">
        <f t="shared" si="17"/>
        <v>1.0852594346768039</v>
      </c>
      <c r="BQ55" s="1">
        <f t="shared" si="18"/>
        <v>1.0713091427887933</v>
      </c>
      <c r="BR55" s="1">
        <f t="shared" si="19"/>
        <v>1.0596161476511636</v>
      </c>
      <c r="BT55" s="1">
        <f t="shared" si="52"/>
        <v>1.0870317002881844</v>
      </c>
      <c r="BV55" s="1">
        <f>6*((Q55-Q135)/(Q134-Q135))+1</f>
        <v>1.0319730927251189</v>
      </c>
      <c r="BW55" s="1">
        <f>6*((R55-R135)/(R134-R135))+1</f>
        <v>1.1167048054919908</v>
      </c>
      <c r="BX55" s="1">
        <f>6*((S55-S135)/(S134-S135))+1</f>
        <v>1.383710407239819</v>
      </c>
      <c r="BY55" s="1">
        <f>6*((T55-T135)/(T134-T135))+1</f>
        <v>4.9281006559557525</v>
      </c>
      <c r="CB55" s="1">
        <f>6*((W55-W135)/(W134-W135))+1</f>
        <v>1.7186742876010304</v>
      </c>
      <c r="CC55" s="1">
        <f t="shared" si="53"/>
        <v>1.3156955697578723</v>
      </c>
      <c r="CE55" s="1">
        <f t="shared" si="54"/>
        <v>2.9120925250919893</v>
      </c>
      <c r="CF55" s="1">
        <f t="shared" ref="CF55:CM55" si="80">6*((AA55-AA135)/(AA134-AA135))+1</f>
        <v>3.8994185827655476</v>
      </c>
      <c r="CG55" s="1">
        <f t="shared" si="80"/>
        <v>1.8732384857402922</v>
      </c>
      <c r="CI55" s="1">
        <f t="shared" si="80"/>
        <v>3.3028606731361849</v>
      </c>
      <c r="CJ55" s="1">
        <f t="shared" si="80"/>
        <v>1.0168368447129694</v>
      </c>
      <c r="CK55" s="1">
        <f t="shared" si="80"/>
        <v>1</v>
      </c>
      <c r="CL55" s="1">
        <f t="shared" si="80"/>
        <v>1.0871477318946696</v>
      </c>
      <c r="CM55" s="1">
        <f t="shared" si="80"/>
        <v>2.5038473856693915</v>
      </c>
      <c r="CO55" s="1">
        <f>6*((AJ55-AJ135)/(AJ134-AJ135))+1</f>
        <v>1.6545562262131215</v>
      </c>
      <c r="CQ55" s="1">
        <f t="shared" si="56"/>
        <v>3.9514201948161309</v>
      </c>
      <c r="CU55" s="1">
        <f>6*((AP55-AP134)/(AP135-AP134))+1</f>
        <v>6.5922968937949209</v>
      </c>
      <c r="CV55" s="1">
        <f>6*((AQ55-AQ134)/(AQ135-AQ134))+1</f>
        <v>6.2956259137251465</v>
      </c>
      <c r="CX55" s="1">
        <f>6*((AS55-AS134)/(AS135-AS134))+1</f>
        <v>6.8465580178561973</v>
      </c>
      <c r="CY55" s="1">
        <f t="shared" si="57"/>
        <v>2.518351577591758</v>
      </c>
      <c r="CZ55" s="1">
        <f>6*((AU55-AU135)/(AU134-AU135))+1</f>
        <v>1.4689350798823164</v>
      </c>
      <c r="DA55" s="1">
        <f t="shared" si="58"/>
        <v>6.962896107794144</v>
      </c>
      <c r="DB55" s="1">
        <f t="shared" si="59"/>
        <v>1.1405760256365474</v>
      </c>
      <c r="DC55" s="1">
        <f>6*((AX55-AX135)/(AX134-AX135))+1</f>
        <v>6.1413697043861575</v>
      </c>
      <c r="DD55" s="1">
        <f>6*((AY55-AY135)/(AY134-AY135))+1</f>
        <v>6.273179672541823</v>
      </c>
      <c r="DE55" s="1">
        <f>6*((AZ55-AZ135)/(AZ134-AZ135))+1</f>
        <v>6.1635541530011446</v>
      </c>
      <c r="DF55" s="1">
        <f>6*((BA55-BA135)/(BA134-BA135))+1</f>
        <v>6.2966216461670967</v>
      </c>
      <c r="DG55" s="1">
        <f t="shared" si="60"/>
        <v>6.1351980198019795</v>
      </c>
      <c r="DI55" s="1">
        <f>6*((BD55-BD135)/(BD134-BD135))+1</f>
        <v>1.8426580638557795</v>
      </c>
      <c r="DJ55" s="1">
        <f>6*((BE55-BE135)/(BE134-BE135))+1</f>
        <v>1.8425194513337992</v>
      </c>
      <c r="DL55" s="1">
        <f>6*((BG55-BG135)/(BG134-BG135))+1</f>
        <v>1.1794208753835491</v>
      </c>
      <c r="DM55" s="1">
        <f t="shared" si="61"/>
        <v>3.1720563631579219</v>
      </c>
      <c r="DN55" s="27">
        <v>49</v>
      </c>
      <c r="DO55" s="5" t="s">
        <v>106</v>
      </c>
      <c r="DP55" s="1">
        <v>3.4417675455231915</v>
      </c>
      <c r="DQ55" s="1" t="s">
        <v>193</v>
      </c>
      <c r="DR55" s="1">
        <v>3.3274413196413732</v>
      </c>
      <c r="DS55" s="5" t="s">
        <v>79</v>
      </c>
      <c r="DT55" s="1">
        <v>3.3268824803606676</v>
      </c>
    </row>
    <row r="56" spans="1:124">
      <c r="A56" s="6" t="s">
        <v>200</v>
      </c>
      <c r="B56" s="5" t="s">
        <v>201</v>
      </c>
      <c r="C56" s="22"/>
      <c r="D56" s="20">
        <v>25.37</v>
      </c>
      <c r="E56" s="20">
        <v>3.4132016853215305E-2</v>
      </c>
      <c r="F56" s="23">
        <v>17.89</v>
      </c>
      <c r="G56" s="23">
        <v>2531.1999999999998</v>
      </c>
      <c r="H56" s="23">
        <v>13921.8</v>
      </c>
      <c r="I56" s="21">
        <v>7.82</v>
      </c>
      <c r="J56" s="31">
        <v>0</v>
      </c>
      <c r="K56" s="31">
        <v>32948.431722223257</v>
      </c>
      <c r="L56" s="31">
        <v>118827.92884452846</v>
      </c>
      <c r="M56" s="6">
        <v>-1073.8255033557048</v>
      </c>
      <c r="N56" s="1">
        <v>27.1</v>
      </c>
      <c r="O56" s="1">
        <v>34.9</v>
      </c>
      <c r="P56" s="1">
        <v>0</v>
      </c>
      <c r="Q56" s="1">
        <v>0.22807166872366685</v>
      </c>
      <c r="R56" s="1">
        <v>74.7</v>
      </c>
      <c r="S56" s="1">
        <v>28.3</v>
      </c>
      <c r="T56" s="1">
        <v>0.96879063719115732</v>
      </c>
      <c r="U56" s="1">
        <v>4.4742729306487697E-4</v>
      </c>
      <c r="V56" s="19">
        <v>0</v>
      </c>
      <c r="W56" s="24">
        <v>5.4006603649730867</v>
      </c>
      <c r="X56" s="1">
        <v>3.8954910256012226E-3</v>
      </c>
      <c r="Y56" s="1">
        <v>818.7772925764192</v>
      </c>
      <c r="Z56" s="17">
        <v>1.4384815082776524E-2</v>
      </c>
      <c r="AA56" s="25">
        <v>0.15823296591054178</v>
      </c>
      <c r="AB56" s="25">
        <v>1.1371777175252651</v>
      </c>
      <c r="AC56" s="1">
        <v>1.5746691066944717E-3</v>
      </c>
      <c r="AD56" s="1">
        <v>3491.4669957866963</v>
      </c>
      <c r="AE56" s="1">
        <v>696.3064719922902</v>
      </c>
      <c r="AF56" s="1">
        <v>54.47</v>
      </c>
      <c r="AG56" s="24">
        <v>166.54358150708265</v>
      </c>
      <c r="AH56" s="24">
        <v>0.74477592884197985</v>
      </c>
      <c r="AI56" s="24">
        <v>0.12403765060960746</v>
      </c>
      <c r="AJ56" s="24">
        <v>0.12644167340511556</v>
      </c>
      <c r="AK56" s="24">
        <v>1.8981146529344171</v>
      </c>
      <c r="AL56" s="24">
        <v>74.643571519768486</v>
      </c>
      <c r="AM56" s="24">
        <v>19.959994892965057</v>
      </c>
      <c r="AN56" s="24">
        <v>3.2770140869047113</v>
      </c>
      <c r="AO56" s="24">
        <v>6.3965884861407245</v>
      </c>
      <c r="AP56" s="24">
        <v>4699.3999999999996</v>
      </c>
      <c r="AQ56" s="1">
        <v>1174.8499999999999</v>
      </c>
      <c r="AR56" s="24">
        <v>0</v>
      </c>
      <c r="AS56" s="24">
        <v>22.920289855072465</v>
      </c>
      <c r="AT56" s="24">
        <v>272.5</v>
      </c>
      <c r="AU56" s="24">
        <v>1076.6750508575565</v>
      </c>
      <c r="AV56" s="26">
        <v>6.4263523002936545</v>
      </c>
      <c r="AW56" s="24">
        <v>29633.845682099422</v>
      </c>
      <c r="AX56" s="24">
        <v>0.98553345388788427</v>
      </c>
      <c r="AY56" s="26">
        <v>0.9154611211573237</v>
      </c>
      <c r="AZ56" s="24">
        <v>0.92631103074141052</v>
      </c>
      <c r="BA56" s="24">
        <v>4.5506118489404071E-2</v>
      </c>
      <c r="BB56" s="24">
        <v>5.9880239520958085</v>
      </c>
      <c r="BC56" s="24">
        <v>-1.7671935094667115</v>
      </c>
      <c r="BD56" s="24">
        <v>-0.14667152342178702</v>
      </c>
      <c r="BE56" s="26">
        <v>-0.82009135631748442</v>
      </c>
      <c r="BF56" s="26">
        <v>-4.0461258345134532E-2</v>
      </c>
      <c r="BG56" s="26">
        <v>77886.629976766242</v>
      </c>
      <c r="BI56" s="1">
        <f t="shared" si="62"/>
        <v>4.7238193018480494</v>
      </c>
      <c r="BJ56" s="1">
        <f t="shared" si="63"/>
        <v>1.940726604070208</v>
      </c>
      <c r="BK56" s="1">
        <f t="shared" si="13"/>
        <v>4.6851211072664363</v>
      </c>
      <c r="BL56" s="1">
        <f t="shared" si="51"/>
        <v>6.2779404684358084</v>
      </c>
      <c r="BM56" s="1">
        <f t="shared" si="64"/>
        <v>6.5490818717274966</v>
      </c>
      <c r="BN56" s="1">
        <f t="shared" si="15"/>
        <v>3.5755627009646305</v>
      </c>
      <c r="BO56" s="1">
        <f t="shared" si="16"/>
        <v>1.0199127146164999</v>
      </c>
      <c r="BP56" s="1">
        <f t="shared" si="17"/>
        <v>1.0545947723863809</v>
      </c>
      <c r="BQ56" s="1">
        <f t="shared" si="18"/>
        <v>1.1170623006860203</v>
      </c>
      <c r="BR56" s="1">
        <f t="shared" si="19"/>
        <v>1.0878664875783493</v>
      </c>
      <c r="BT56" s="1">
        <f t="shared" si="52"/>
        <v>1.1521613832853026</v>
      </c>
      <c r="BV56" s="1">
        <f>6*((Q56-Q135)/(Q134-Q135))+1</f>
        <v>1.0138525097225535</v>
      </c>
      <c r="BW56" s="1">
        <f>6*((R56-R135)/(R134-R135))+1</f>
        <v>1.1221395881006866</v>
      </c>
      <c r="BX56" s="1">
        <f>6*((S56-S135)/(S134-S135))+1</f>
        <v>1.3384615384615386</v>
      </c>
      <c r="BY56" s="1">
        <f>6*((T56-T135)/(T134-T135))+1</f>
        <v>6.3447843345328163</v>
      </c>
      <c r="CB56" s="1">
        <f>6*((W56-W135)/(W134-W135))+1</f>
        <v>1.6709494472123327</v>
      </c>
      <c r="CC56" s="1">
        <f t="shared" si="53"/>
        <v>1.886226411640904</v>
      </c>
      <c r="CE56" s="1">
        <f t="shared" si="54"/>
        <v>2.7836638916503045</v>
      </c>
      <c r="CF56" s="1">
        <f t="shared" ref="CF56:CM56" si="81">6*((AA56-AA135)/(AA134-AA135))+1</f>
        <v>2.987443133161261</v>
      </c>
      <c r="CG56" s="1">
        <f t="shared" si="81"/>
        <v>1.8764483529749627</v>
      </c>
      <c r="CI56" s="1">
        <f t="shared" si="81"/>
        <v>3.0499357357707861</v>
      </c>
      <c r="CJ56" s="1">
        <f t="shared" si="81"/>
        <v>1.0439460248906292</v>
      </c>
      <c r="CK56" s="1">
        <f t="shared" si="81"/>
        <v>1</v>
      </c>
      <c r="CL56" s="1">
        <f t="shared" si="81"/>
        <v>1.0465049781203364</v>
      </c>
      <c r="CM56" s="1">
        <f t="shared" si="81"/>
        <v>1.5696063658505834</v>
      </c>
      <c r="CO56" s="1">
        <f>6*((AJ56-AJ135)/(AJ134-AJ135))+1</f>
        <v>1.6443840559629375</v>
      </c>
      <c r="CQ56" s="1">
        <f t="shared" si="56"/>
        <v>4.6201371583322572</v>
      </c>
      <c r="CU56" s="1">
        <f>6*((AP56-AP134)/(AP135-AP134))+1</f>
        <v>6.1158029167681134</v>
      </c>
      <c r="CV56" s="1">
        <f>6*((AQ56-AQ134)/(AQ135-AQ134))+1</f>
        <v>5.8399057543083943</v>
      </c>
      <c r="CX56" s="1">
        <f>6*((AS56-AS134)/(AS135-AS134))+1</f>
        <v>6.7019283842760293</v>
      </c>
      <c r="CY56" s="1">
        <f t="shared" si="57"/>
        <v>3.775917578879588</v>
      </c>
      <c r="CZ56" s="1">
        <f>6*((AU56-AU135)/(AU134-AU135))+1</f>
        <v>1.2412414548853552</v>
      </c>
      <c r="DA56" s="1">
        <f t="shared" si="58"/>
        <v>6.9208475417187909</v>
      </c>
      <c r="DB56" s="1">
        <f t="shared" si="59"/>
        <v>1.1936335008453096</v>
      </c>
      <c r="DC56" s="1">
        <f>6*((AX56-AX135)/(AX134-AX135))+1</f>
        <v>6.957518749550232</v>
      </c>
      <c r="DD56" s="1">
        <f>6*((AY56-AY135)/(AY134-AY135))+1</f>
        <v>6.4994574383303689</v>
      </c>
      <c r="DE56" s="1">
        <f>6*((AZ56-AZ135)/(AZ134-AZ135))+1</f>
        <v>6.6058224032199728</v>
      </c>
      <c r="DF56" s="1">
        <f>6*((BA56-BA135)/(BA134-BA135))+1</f>
        <v>5.8908229019125322</v>
      </c>
      <c r="DG56" s="1">
        <f t="shared" si="60"/>
        <v>6.3026347305389221</v>
      </c>
      <c r="DI56" s="1">
        <f>6*((BD56-BD135)/(BD134-BD135))+1</f>
        <v>2.5218954453664213</v>
      </c>
      <c r="DJ56" s="1">
        <f>6*((BE56-BE135)/(BE134-BE135))+1</f>
        <v>1.581129307131774</v>
      </c>
      <c r="DL56" s="1">
        <f>6*((BG56-BG135)/(BG134-BG135))+1</f>
        <v>1.2091808423678758</v>
      </c>
      <c r="DM56" s="1">
        <f t="shared" si="61"/>
        <v>3.2747636235559465</v>
      </c>
      <c r="DN56" s="27">
        <v>50</v>
      </c>
      <c r="DO56" s="5" t="s">
        <v>122</v>
      </c>
      <c r="DP56" s="1">
        <v>3.4121668329774804</v>
      </c>
      <c r="DQ56" s="1" t="s">
        <v>151</v>
      </c>
      <c r="DR56" s="1">
        <v>3.3197007262869969</v>
      </c>
      <c r="DS56" s="5" t="s">
        <v>151</v>
      </c>
      <c r="DT56" s="1">
        <v>3.321871667192354</v>
      </c>
    </row>
    <row r="57" spans="1:124">
      <c r="A57" s="6" t="s">
        <v>202</v>
      </c>
      <c r="B57" s="5" t="s">
        <v>95</v>
      </c>
      <c r="C57" s="22"/>
      <c r="D57" s="20">
        <v>22.78</v>
      </c>
      <c r="E57" s="20">
        <v>6.6892187627504651E-2</v>
      </c>
      <c r="F57" s="23">
        <v>13.2</v>
      </c>
      <c r="G57" s="23">
        <v>3012.8</v>
      </c>
      <c r="H57" s="23">
        <v>18786</v>
      </c>
      <c r="I57" s="21">
        <v>9.0299999999999994</v>
      </c>
      <c r="J57" s="31">
        <v>0</v>
      </c>
      <c r="K57" s="31">
        <v>576235.23814608657</v>
      </c>
      <c r="L57" s="31">
        <v>166239.72808877088</v>
      </c>
      <c r="M57" s="6">
        <v>-6525.2492633108623</v>
      </c>
      <c r="N57" s="1">
        <v>916.7</v>
      </c>
      <c r="O57" s="1">
        <v>358.7</v>
      </c>
      <c r="P57" s="1">
        <v>70.8</v>
      </c>
      <c r="Q57" s="1">
        <v>83.987922759070912</v>
      </c>
      <c r="R57" s="1">
        <v>1351.6</v>
      </c>
      <c r="S57" s="1">
        <v>208.3</v>
      </c>
      <c r="T57" s="1">
        <v>0.95855904658721558</v>
      </c>
      <c r="U57" s="1">
        <v>3.4917046784806037E-3</v>
      </c>
      <c r="V57" s="19">
        <v>1.4836905318288711E-5</v>
      </c>
      <c r="W57" s="24">
        <v>4.1034071078952969</v>
      </c>
      <c r="X57" s="1">
        <v>2.9802541367557459E-3</v>
      </c>
      <c r="Y57" s="1">
        <v>1000.0000000000002</v>
      </c>
      <c r="Z57" s="17">
        <v>2.2307287146047076E-2</v>
      </c>
      <c r="AA57" s="25">
        <v>0.15730087018449693</v>
      </c>
      <c r="AB57" s="25">
        <v>0.93205525773195896</v>
      </c>
      <c r="AC57" s="1">
        <v>5.7863930741325971E-4</v>
      </c>
      <c r="AD57" s="1">
        <v>2455.0441768855853</v>
      </c>
      <c r="AE57" s="1">
        <v>15188.480871707026</v>
      </c>
      <c r="AF57" s="1">
        <v>54.47</v>
      </c>
      <c r="AG57" s="24">
        <v>583.83269492884438</v>
      </c>
      <c r="AH57" s="24">
        <v>0.32685702416190032</v>
      </c>
      <c r="AI57" s="24">
        <v>0.19082981727286466</v>
      </c>
      <c r="AJ57" s="24">
        <v>4.1205053449951405</v>
      </c>
      <c r="AK57" s="24">
        <v>1.8724174511680354</v>
      </c>
      <c r="AL57" s="24">
        <v>73.958263785339653</v>
      </c>
      <c r="AM57" s="24">
        <v>21.075824004629112</v>
      </c>
      <c r="AN57" s="24">
        <v>2.7893381998382778</v>
      </c>
      <c r="AO57" s="24">
        <v>3.8718760999648012</v>
      </c>
      <c r="AP57" s="24">
        <v>7094.6842105263158</v>
      </c>
      <c r="AQ57" s="1">
        <v>998.51111111111106</v>
      </c>
      <c r="AR57" s="24">
        <v>0</v>
      </c>
      <c r="AS57" s="24">
        <v>20.902587519025875</v>
      </c>
      <c r="AT57" s="24">
        <v>473.92307692307691</v>
      </c>
      <c r="AU57" s="24">
        <v>1372.5441536658284</v>
      </c>
      <c r="AV57" s="26">
        <v>129.60407718158146</v>
      </c>
      <c r="AW57" s="24">
        <v>112675.02631107817</v>
      </c>
      <c r="AX57" s="24">
        <v>0.96845327890673527</v>
      </c>
      <c r="AY57" s="26">
        <v>0.92727837430118021</v>
      </c>
      <c r="AZ57" s="24">
        <v>0.90828822433223888</v>
      </c>
      <c r="BA57" s="24">
        <v>5.1206770753230012E-2</v>
      </c>
      <c r="BB57" s="24">
        <v>3.1380753138075312</v>
      </c>
      <c r="BC57" s="24">
        <v>-2.1420646424491194E-2</v>
      </c>
      <c r="BD57" s="24">
        <v>-0.42895327510481585</v>
      </c>
      <c r="BE57" s="26">
        <v>-0.84990082286313662</v>
      </c>
      <c r="BF57" s="26">
        <v>-0.75053142989344179</v>
      </c>
      <c r="BG57" s="26">
        <v>306553.1197615756</v>
      </c>
      <c r="BI57" s="1">
        <f t="shared" si="62"/>
        <v>5.1226899383983575</v>
      </c>
      <c r="BJ57" s="1">
        <f t="shared" si="63"/>
        <v>2.9731142937423711</v>
      </c>
      <c r="BK57" s="1">
        <f t="shared" si="13"/>
        <v>5.4965397923875425</v>
      </c>
      <c r="BL57" s="1">
        <f t="shared" si="51"/>
        <v>6.114265484720609</v>
      </c>
      <c r="BM57" s="1">
        <f t="shared" si="64"/>
        <v>6.3245207381959059</v>
      </c>
      <c r="BN57" s="1">
        <f t="shared" si="15"/>
        <v>4.742765273311897</v>
      </c>
      <c r="BO57" s="1">
        <f t="shared" si="16"/>
        <v>1.0199127146164999</v>
      </c>
      <c r="BP57" s="1">
        <f t="shared" si="17"/>
        <v>2.0835456318461798</v>
      </c>
      <c r="BQ57" s="1">
        <f t="shared" si="18"/>
        <v>1.1670441382449379</v>
      </c>
      <c r="BR57" s="1">
        <f t="shared" si="19"/>
        <v>1.6161896392527633</v>
      </c>
      <c r="BT57" s="1">
        <f t="shared" si="52"/>
        <v>3.018443804034582</v>
      </c>
      <c r="BV57" s="1">
        <f>6*((Q57-Q135)/(Q134-Q135))+1</f>
        <v>7</v>
      </c>
      <c r="BW57" s="1">
        <f>6*((R57-R135)/(R134-R135))+1</f>
        <v>4.7745995423340961</v>
      </c>
      <c r="BX57" s="1">
        <f>6*((S57-S135)/(S134-S135))+1</f>
        <v>4.5963800904977381</v>
      </c>
      <c r="BY57" s="1">
        <f>6*((T57-T135)/(T134-T135))+1</f>
        <v>5.9650342821624003</v>
      </c>
      <c r="CB57" s="1">
        <f>6*((W57-W135)/(W134-W135))+1</f>
        <v>1.5097855715174613</v>
      </c>
      <c r="CC57" s="1">
        <f t="shared" si="53"/>
        <v>1.6780095017642531</v>
      </c>
      <c r="CE57" s="1">
        <f t="shared" si="54"/>
        <v>3.7660211392442329</v>
      </c>
      <c r="CF57" s="1">
        <f t="shared" ref="CF57:CM57" si="82">6*((AA57-AA135)/(AA134-AA135))+1</f>
        <v>2.9757357924088659</v>
      </c>
      <c r="CG57" s="1">
        <f t="shared" si="82"/>
        <v>1.8741730194546034</v>
      </c>
      <c r="CI57" s="1">
        <f t="shared" si="82"/>
        <v>2.4414235612614674</v>
      </c>
      <c r="CJ57" s="1">
        <f t="shared" si="82"/>
        <v>2.0116833647033521</v>
      </c>
      <c r="CK57" s="1">
        <f t="shared" si="82"/>
        <v>1</v>
      </c>
      <c r="CL57" s="1">
        <f t="shared" si="82"/>
        <v>1.1895781274547619</v>
      </c>
      <c r="CM57" s="1">
        <f t="shared" si="82"/>
        <v>1.2475670487000028</v>
      </c>
      <c r="CO57" s="1">
        <f>6*((AJ57-AJ135)/(AJ134-AJ135))+1</f>
        <v>2.9029637170313887</v>
      </c>
      <c r="CQ57" s="1">
        <f t="shared" si="56"/>
        <v>4.2744802782493423</v>
      </c>
      <c r="CU57" s="1">
        <f>6*((AP57-AP134)/(AP135-AP134))+1</f>
        <v>5.5803152093536426</v>
      </c>
      <c r="CV57" s="1">
        <f>6*((AQ57-AQ134)/(AQ135-AQ134))+1</f>
        <v>6.0140298810408712</v>
      </c>
      <c r="CX57" s="1">
        <f>6*((AS57-AS134)/(AS135-AS134))+1</f>
        <v>6.7548513875923399</v>
      </c>
      <c r="CY57" s="1">
        <f t="shared" si="57"/>
        <v>6.1105057209371445</v>
      </c>
      <c r="CZ57" s="1">
        <f>6*((AU57-AU135)/(AU134-AU135))+1</f>
        <v>1.4122645900208228</v>
      </c>
      <c r="DA57" s="1">
        <f t="shared" si="58"/>
        <v>6.0186611497409022</v>
      </c>
      <c r="DB57" s="1">
        <f t="shared" si="59"/>
        <v>1.8210960971911485</v>
      </c>
      <c r="DC57" s="1">
        <f>6*((AX57-AX135)/(AX134-AX135))+1</f>
        <v>6.2081258963421373</v>
      </c>
      <c r="DD57" s="1">
        <f>6*((AY57-AY135)/(AY134-AY135))+1</f>
        <v>6.5992150815518045</v>
      </c>
      <c r="DE57" s="1">
        <f>6*((AZ57-AZ135)/(AZ134-AZ135))+1</f>
        <v>6.463668513458666</v>
      </c>
      <c r="DF57" s="1">
        <f>6*((BA57-BA135)/(BA134-BA135))+1</f>
        <v>6.2997059043524359</v>
      </c>
      <c r="DG57" s="1">
        <f t="shared" si="60"/>
        <v>6.6345397489539746</v>
      </c>
      <c r="DI57" s="1">
        <f>6*((BD57-BD135)/(BD134-BD135))+1</f>
        <v>1.9939316523056487</v>
      </c>
      <c r="DJ57" s="1">
        <f>6*((BE57-BE135)/(BE134-BE135))+1</f>
        <v>1.4757179653197765</v>
      </c>
      <c r="DL57" s="1">
        <f>6*((BG57-BG135)/(BG134-BG135))+1</f>
        <v>1.8233125485254058</v>
      </c>
      <c r="DM57" s="1">
        <f t="shared" si="61"/>
        <v>3.8118192341005321</v>
      </c>
      <c r="DN57" s="27">
        <v>51</v>
      </c>
      <c r="DO57" s="5" t="s">
        <v>158</v>
      </c>
      <c r="DP57" s="1">
        <v>3.4094248309987347</v>
      </c>
      <c r="DQ57" s="1" t="s">
        <v>242</v>
      </c>
      <c r="DR57" s="1">
        <v>3.2917757972524551</v>
      </c>
      <c r="DS57" s="5" t="s">
        <v>106</v>
      </c>
      <c r="DT57" s="1">
        <v>3.288142524435683</v>
      </c>
    </row>
    <row r="58" spans="1:124">
      <c r="A58" s="6" t="s">
        <v>203</v>
      </c>
      <c r="B58" s="5" t="s">
        <v>204</v>
      </c>
      <c r="C58" s="22"/>
      <c r="D58" s="20">
        <v>28.43</v>
      </c>
      <c r="E58" s="20">
        <v>2.3220418357789572E-2</v>
      </c>
      <c r="F58" s="23">
        <v>25.92</v>
      </c>
      <c r="G58" s="23">
        <v>2789.5</v>
      </c>
      <c r="H58" s="23">
        <v>16737.2</v>
      </c>
      <c r="I58" s="21">
        <v>6.79</v>
      </c>
      <c r="J58" s="31">
        <v>0</v>
      </c>
      <c r="K58" s="31">
        <v>23966.068221655991</v>
      </c>
      <c r="L58" s="31">
        <v>95089.739709072295</v>
      </c>
      <c r="M58" s="6">
        <v>-995.13489606368864</v>
      </c>
      <c r="N58" s="1">
        <v>25.5</v>
      </c>
      <c r="O58" s="1">
        <v>27.6</v>
      </c>
      <c r="P58" s="1">
        <v>0</v>
      </c>
      <c r="Q58" s="1">
        <v>0.16679675304402122</v>
      </c>
      <c r="R58" s="1">
        <v>55.5</v>
      </c>
      <c r="S58" s="1">
        <v>31.3</v>
      </c>
      <c r="T58" s="1">
        <v>0.95612644042710648</v>
      </c>
      <c r="U58" s="1">
        <v>1.2162759840778417E-3</v>
      </c>
      <c r="V58" s="19">
        <v>3.9025913206369031E-5</v>
      </c>
      <c r="W58" s="24">
        <v>3.4297266125587358</v>
      </c>
      <c r="X58" s="1">
        <v>6.1635983985361617E-3</v>
      </c>
      <c r="Y58" s="1">
        <v>847.72253646918716</v>
      </c>
      <c r="Z58" s="17">
        <v>2.9698719950046831E-2</v>
      </c>
      <c r="AA58" s="25">
        <v>0.28289884483296907</v>
      </c>
      <c r="AB58" s="25">
        <v>29.335555278574098</v>
      </c>
      <c r="AC58" s="1">
        <v>6.244146113019045E-4</v>
      </c>
      <c r="AD58" s="1">
        <v>3758.6740762566346</v>
      </c>
      <c r="AE58" s="1">
        <v>700.47582796698134</v>
      </c>
      <c r="AF58" s="1">
        <v>54.47</v>
      </c>
      <c r="AG58" s="24">
        <v>117.54692271975597</v>
      </c>
      <c r="AH58" s="24">
        <v>2.3103340618170467</v>
      </c>
      <c r="AI58" s="24">
        <v>0.27157265942122832</v>
      </c>
      <c r="AJ58" s="24">
        <v>0.19711988760536997</v>
      </c>
      <c r="AK58" s="24">
        <v>2.2244770527630346</v>
      </c>
      <c r="AL58" s="24">
        <v>72.873087730252877</v>
      </c>
      <c r="AM58" s="24">
        <v>28.137683421792069</v>
      </c>
      <c r="AN58" s="24">
        <v>4.6050577583515455</v>
      </c>
      <c r="AO58" s="24">
        <v>6.934812760055479</v>
      </c>
      <c r="AP58" s="24">
        <v>2847.1111111111113</v>
      </c>
      <c r="AQ58" s="1">
        <v>420.06557377049182</v>
      </c>
      <c r="AR58" s="24">
        <v>2135.3333333333335</v>
      </c>
      <c r="AS58" s="24">
        <v>17.110619469026549</v>
      </c>
      <c r="AT58" s="24">
        <v>134.4</v>
      </c>
      <c r="AU58" s="24">
        <v>1913.9666371370593</v>
      </c>
      <c r="AV58" s="26">
        <v>0</v>
      </c>
      <c r="AW58" s="24">
        <v>27336.708865398894</v>
      </c>
      <c r="AX58" s="24">
        <v>0.95482049213392495</v>
      </c>
      <c r="AY58" s="26">
        <v>0.81121419927390082</v>
      </c>
      <c r="AZ58" s="24">
        <v>0.60750302541347323</v>
      </c>
      <c r="BA58" s="24">
        <v>4.8435040903049516E-2</v>
      </c>
      <c r="BB58" s="24">
        <v>7.6219512195121952</v>
      </c>
      <c r="BC58" s="24">
        <v>-0.42812378433958181</v>
      </c>
      <c r="BD58" s="24">
        <v>-0.27278044824516179</v>
      </c>
      <c r="BE58" s="26">
        <v>-0.81437078276436514</v>
      </c>
      <c r="BF58" s="26">
        <v>-0.23057462871280171</v>
      </c>
      <c r="BG58" s="26">
        <v>77451.993362116467</v>
      </c>
      <c r="BI58" s="1">
        <f t="shared" si="62"/>
        <v>4.2525667351129366</v>
      </c>
      <c r="BJ58" s="1">
        <f t="shared" si="63"/>
        <v>1.5968639289047979</v>
      </c>
      <c r="BK58" s="1">
        <f t="shared" si="13"/>
        <v>3.2958477508650512</v>
      </c>
      <c r="BL58" s="1">
        <f t="shared" si="51"/>
        <v>6.1901554844373949</v>
      </c>
      <c r="BM58" s="1">
        <f t="shared" si="64"/>
        <v>6.4191058396266705</v>
      </c>
      <c r="BN58" s="1">
        <f t="shared" si="15"/>
        <v>2.5819935691318325</v>
      </c>
      <c r="BO58" s="1">
        <f t="shared" si="16"/>
        <v>1.0199127146164999</v>
      </c>
      <c r="BP58" s="1">
        <f t="shared" si="17"/>
        <v>1.0375827438692033</v>
      </c>
      <c r="BQ58" s="1">
        <f t="shared" si="18"/>
        <v>1.0920373420844902</v>
      </c>
      <c r="BR58" s="1">
        <f t="shared" si="19"/>
        <v>1.0802402102089241</v>
      </c>
      <c r="BT58" s="1">
        <f t="shared" si="52"/>
        <v>1.110086455331412</v>
      </c>
      <c r="BV58" s="1">
        <f>6*((Q58-Q135)/(Q134-Q135))+1</f>
        <v>1.0094733151808031</v>
      </c>
      <c r="BW58" s="1">
        <f>6*((R58-R135)/(R134-R135))+1</f>
        <v>1.0672196796338673</v>
      </c>
      <c r="BX58" s="1">
        <f>6*((S58-S135)/(S134-S135))+1</f>
        <v>1.3927601809954751</v>
      </c>
      <c r="BY58" s="1">
        <f>6*((T58-T135)/(T134-T135))+1</f>
        <v>5.8747470186804023</v>
      </c>
      <c r="CB58" s="1">
        <f>6*((W58-W135)/(W134-W135))+1</f>
        <v>1.4260910739194719</v>
      </c>
      <c r="CC58" s="1">
        <f t="shared" si="53"/>
        <v>2.4022221218407962</v>
      </c>
      <c r="CE58" s="1">
        <f t="shared" si="54"/>
        <v>4.6825314818651416</v>
      </c>
      <c r="CF58" s="1">
        <f t="shared" ref="CF58:CM58" si="83">6*((AA58-AA135)/(AA134-AA135))+1</f>
        <v>4.5532757874260357</v>
      </c>
      <c r="CG58" s="1">
        <f t="shared" si="83"/>
        <v>2.1892405930303021</v>
      </c>
      <c r="CI58" s="1">
        <f t="shared" si="83"/>
        <v>3.2068203186029622</v>
      </c>
      <c r="CJ58" s="1">
        <f t="shared" si="83"/>
        <v>1.0442244400786054</v>
      </c>
      <c r="CK58" s="1">
        <f t="shared" si="83"/>
        <v>1</v>
      </c>
      <c r="CL58" s="1">
        <f t="shared" si="83"/>
        <v>1.0297058188466033</v>
      </c>
      <c r="CM58" s="1">
        <f t="shared" si="83"/>
        <v>2.7759917828701268</v>
      </c>
      <c r="CO58" s="1">
        <f>6*((AJ58-AJ135)/(AJ134-AJ135))+1</f>
        <v>1.6666556495546507</v>
      </c>
      <c r="CQ58" s="1">
        <f t="shared" si="56"/>
        <v>3.7271370181377277</v>
      </c>
      <c r="CU58" s="1">
        <f>6*((AP58-AP134)/(AP135-AP134))+1</f>
        <v>6.5298990504216894</v>
      </c>
      <c r="CV58" s="1">
        <f>6*((AQ58-AQ134)/(AQ135-AQ134))+1</f>
        <v>6.5852103205138608</v>
      </c>
      <c r="CX58" s="1">
        <f>6*((AS58-AS134)/(AS135-AS134))+1</f>
        <v>6.8543122119667954</v>
      </c>
      <c r="CY58" s="1">
        <f t="shared" si="57"/>
        <v>2.1752736638763683</v>
      </c>
      <c r="CZ58" s="1">
        <f>6*((AU58-AU135)/(AU134-AU135))+1</f>
        <v>1.7252265373049374</v>
      </c>
      <c r="DA58" s="1">
        <f t="shared" si="58"/>
        <v>6.9679158537936257</v>
      </c>
      <c r="DB58" s="1">
        <f t="shared" si="59"/>
        <v>1.1762762400230142</v>
      </c>
      <c r="DC58" s="1">
        <f>6*((AX58-AX135)/(AX134-AX135))+1</f>
        <v>5.6099872362798484</v>
      </c>
      <c r="DD58" s="1">
        <f>6*((AY58-AY135)/(AY134-AY135))+1</f>
        <v>5.6194367504782363</v>
      </c>
      <c r="DE58" s="1">
        <f>6*((AZ58-AZ135)/(AZ134-AZ135))+1</f>
        <v>4.0912418758861939</v>
      </c>
      <c r="DF58" s="1">
        <f>6*((BA58-BA135)/(BA134-BA135))+1</f>
        <v>6.1009017727119819</v>
      </c>
      <c r="DG58" s="1">
        <f t="shared" si="60"/>
        <v>6.1123475609756097</v>
      </c>
      <c r="DI58" s="1">
        <f>6*((BD58-BD135)/(BD134-BD135))+1</f>
        <v>2.2860284582459509</v>
      </c>
      <c r="DJ58" s="1">
        <f>6*((BE58-BE135)/(BE134-BE135))+1</f>
        <v>1.6013582278085341</v>
      </c>
      <c r="DL58" s="1">
        <f>6*((BG58-BG135)/(BG134-BG135))+1</f>
        <v>1.2080135347927055</v>
      </c>
      <c r="DM58" s="1">
        <f t="shared" si="61"/>
        <v>3.1754266273793226</v>
      </c>
      <c r="DN58" s="27">
        <v>52</v>
      </c>
      <c r="DO58" s="5" t="s">
        <v>201</v>
      </c>
      <c r="DP58" s="1">
        <v>3.3987876683743372</v>
      </c>
      <c r="DQ58" s="1" t="s">
        <v>158</v>
      </c>
      <c r="DR58" s="1">
        <v>3.289932128251198</v>
      </c>
      <c r="DS58" s="5" t="s">
        <v>201</v>
      </c>
      <c r="DT58" s="1">
        <v>3.2868262862367685</v>
      </c>
    </row>
    <row r="59" spans="1:124">
      <c r="A59" s="6" t="s">
        <v>205</v>
      </c>
      <c r="B59" s="5" t="s">
        <v>206</v>
      </c>
      <c r="C59" s="22"/>
      <c r="D59" s="20">
        <v>21.66</v>
      </c>
      <c r="E59" s="20">
        <v>6.3515127388535028E-2</v>
      </c>
      <c r="F59" s="23">
        <v>12.35</v>
      </c>
      <c r="G59" s="23">
        <v>6140.7</v>
      </c>
      <c r="H59" s="23">
        <v>38379.199999999997</v>
      </c>
      <c r="I59" s="21">
        <v>9.0399999999999991</v>
      </c>
      <c r="J59" s="31">
        <v>0</v>
      </c>
      <c r="K59" s="31">
        <v>17409.827677151305</v>
      </c>
      <c r="L59" s="31">
        <v>87299.766032789063</v>
      </c>
      <c r="M59" s="6">
        <v>-1194.0923850424217</v>
      </c>
      <c r="N59" s="1">
        <v>64.599999999999994</v>
      </c>
      <c r="O59" s="1">
        <v>39.299999999999997</v>
      </c>
      <c r="P59" s="1">
        <v>0</v>
      </c>
      <c r="Q59" s="1">
        <v>1.7777269108280256</v>
      </c>
      <c r="R59" s="1">
        <v>211.5</v>
      </c>
      <c r="S59" s="1">
        <v>36.5</v>
      </c>
      <c r="T59" s="1">
        <v>0.96172056008864715</v>
      </c>
      <c r="U59" s="1">
        <v>9.9507698753535136E-4</v>
      </c>
      <c r="V59" s="19">
        <v>0</v>
      </c>
      <c r="W59" s="24">
        <v>23.940546448087431</v>
      </c>
      <c r="X59" s="1">
        <v>1.5763573428797316E-3</v>
      </c>
      <c r="Y59" s="1">
        <v>749.99999999999989</v>
      </c>
      <c r="Z59" s="17">
        <v>1.2161624203821657E-2</v>
      </c>
      <c r="AA59" s="25">
        <v>0.11793391719745223</v>
      </c>
      <c r="AB59" s="25">
        <v>0.72440354360775927</v>
      </c>
      <c r="AC59" s="1">
        <v>1.5923566878980893E-3</v>
      </c>
      <c r="AD59" s="1">
        <v>3256.0728503184714</v>
      </c>
      <c r="AE59" s="1">
        <v>1804.0627932654627</v>
      </c>
      <c r="AF59" s="1">
        <v>54.47</v>
      </c>
      <c r="AG59" s="24">
        <v>3599.8269199777551</v>
      </c>
      <c r="AH59" s="24">
        <v>0.13136942675159233</v>
      </c>
      <c r="AI59" s="24">
        <v>0.47290719888242799</v>
      </c>
      <c r="AJ59" s="24">
        <v>0.12494028662420383</v>
      </c>
      <c r="AK59" s="24">
        <v>1.7734872611464967</v>
      </c>
      <c r="AL59" s="24">
        <v>74.207802547770697</v>
      </c>
      <c r="AM59" s="24">
        <v>19.605891719745223</v>
      </c>
      <c r="AN59" s="24">
        <v>2.3089171974522293</v>
      </c>
      <c r="AO59" s="24">
        <v>3.0456852791878171</v>
      </c>
      <c r="AP59" s="24">
        <v>12560</v>
      </c>
      <c r="AQ59" s="1">
        <v>1860.7407407407406</v>
      </c>
      <c r="AR59" s="24">
        <v>6280</v>
      </c>
      <c r="AS59" s="24">
        <v>24.248587570621471</v>
      </c>
      <c r="AT59" s="24">
        <v>328.33333333333331</v>
      </c>
      <c r="AU59" s="24">
        <v>1738.8222267117835</v>
      </c>
      <c r="AV59" s="26">
        <v>229.16003184713375</v>
      </c>
      <c r="AW59" s="24">
        <v>35908.89317805459</v>
      </c>
      <c r="AX59" s="24">
        <v>0.97354689964810093</v>
      </c>
      <c r="AY59" s="26">
        <v>0.88193180439267083</v>
      </c>
      <c r="AZ59" s="24">
        <v>0.95485984710593375</v>
      </c>
      <c r="BA59" s="24">
        <v>3.9830478095426024E-2</v>
      </c>
      <c r="BB59" s="24">
        <v>1.8050541516245489</v>
      </c>
      <c r="BC59" s="24">
        <v>0.40387431501633941</v>
      </c>
      <c r="BD59" s="24">
        <v>-0.68165436136909785</v>
      </c>
      <c r="BE59" s="26">
        <v>-0.92505684826781842</v>
      </c>
      <c r="BF59" s="26">
        <v>-0.93442676320450047</v>
      </c>
      <c r="BG59" s="26">
        <v>94483.229981432014</v>
      </c>
      <c r="BI59" s="1">
        <f t="shared" si="62"/>
        <v>5.2951745379876805</v>
      </c>
      <c r="BJ59" s="1">
        <f t="shared" si="63"/>
        <v>2.8666913009559667</v>
      </c>
      <c r="BK59" s="1">
        <f t="shared" si="13"/>
        <v>5.6435986159169547</v>
      </c>
      <c r="BL59" s="1">
        <f t="shared" si="51"/>
        <v>5.0512277323062102</v>
      </c>
      <c r="BM59" s="1">
        <f t="shared" si="64"/>
        <v>5.4199791483124367</v>
      </c>
      <c r="BN59" s="1">
        <f t="shared" si="15"/>
        <v>4.752411575562701</v>
      </c>
      <c r="BO59" s="1">
        <f t="shared" si="16"/>
        <v>1.0199127146164999</v>
      </c>
      <c r="BP59" s="1">
        <f t="shared" si="17"/>
        <v>1.0251656388275801</v>
      </c>
      <c r="BQ59" s="1">
        <f t="shared" si="18"/>
        <v>1.0838250994553831</v>
      </c>
      <c r="BR59" s="1">
        <f t="shared" si="19"/>
        <v>1.0995221175151608</v>
      </c>
      <c r="BT59" s="1">
        <f t="shared" si="52"/>
        <v>1.177521613832853</v>
      </c>
      <c r="BV59" s="1">
        <f>6*((Q59-Q135)/(Q134-Q135))+1</f>
        <v>1.1246032419356786</v>
      </c>
      <c r="BW59" s="1">
        <f>6*((R59-R135)/(R134-R135))+1</f>
        <v>1.5134439359267735</v>
      </c>
      <c r="BX59" s="1">
        <f>6*((S59-S135)/(S134-S135))+1</f>
        <v>1.4868778280542987</v>
      </c>
      <c r="BY59" s="1">
        <f>6*((T59-T135)/(T134-T135))+1</f>
        <v>6.0823752669820905</v>
      </c>
      <c r="CB59" s="1">
        <f>6*((W59-W135)/(W134-W135))+1</f>
        <v>3.9742467253604983</v>
      </c>
      <c r="CC59" s="1">
        <f t="shared" si="53"/>
        <v>1.3586221871037383</v>
      </c>
      <c r="CE59" s="1">
        <f t="shared" si="54"/>
        <v>2.5079964414801559</v>
      </c>
      <c r="CF59" s="1">
        <f t="shared" ref="CF59:CM59" si="84">6*((AA59-AA135)/(AA134-AA135))+1</f>
        <v>2.4812776373881382</v>
      </c>
      <c r="CG59" s="1">
        <f t="shared" si="84"/>
        <v>1.8718696300247817</v>
      </c>
      <c r="CI59" s="1">
        <f t="shared" si="84"/>
        <v>2.9117293968969418</v>
      </c>
      <c r="CJ59" s="1">
        <f t="shared" si="84"/>
        <v>1.1179181650223908</v>
      </c>
      <c r="CK59" s="1">
        <f t="shared" si="84"/>
        <v>1</v>
      </c>
      <c r="CL59" s="1">
        <f t="shared" si="84"/>
        <v>2.2236520543152856</v>
      </c>
      <c r="CM59" s="1">
        <f t="shared" si="84"/>
        <v>1.096928511710116</v>
      </c>
      <c r="CO59" s="1">
        <f>6*((AJ59-AJ135)/(AJ134-AJ135))+1</f>
        <v>1.643910950118558</v>
      </c>
      <c r="CQ59" s="1">
        <f t="shared" si="56"/>
        <v>4.4003431362740733</v>
      </c>
      <c r="CU59" s="1">
        <f>6*((AP59-AP134)/(AP135-AP134))+1</f>
        <v>4.3584938448825312</v>
      </c>
      <c r="CV59" s="1">
        <f>6*((AQ59-AQ134)/(AQ135-AQ134))+1</f>
        <v>5.162629590111699</v>
      </c>
      <c r="CX59" s="1">
        <f>6*((AS59-AS134)/(AS135-AS134))+1</f>
        <v>6.6670880100795129</v>
      </c>
      <c r="CY59" s="1">
        <f t="shared" si="57"/>
        <v>4.4230521571152606</v>
      </c>
      <c r="CZ59" s="1">
        <f>6*((AU59-AU135)/(AU134-AU135))+1</f>
        <v>1.6239866785698593</v>
      </c>
      <c r="DA59" s="1">
        <f t="shared" si="58"/>
        <v>5.2894868803980426</v>
      </c>
      <c r="DB59" s="1">
        <f t="shared" si="59"/>
        <v>1.2410480193309907</v>
      </c>
      <c r="DC59" s="1">
        <f>6*((AX59-AX135)/(AX134-AX135))+1</f>
        <v>6.4316085588291907</v>
      </c>
      <c r="DD59" s="1">
        <f>6*((AY59-AY135)/(AY134-AY135))+1</f>
        <v>6.2164131827365354</v>
      </c>
      <c r="DE59" s="1">
        <f>6*((AZ59-AZ135)/(AZ134-AZ135))+1</f>
        <v>6.8309996149239698</v>
      </c>
      <c r="DF59" s="1">
        <f>6*((BA59-BA135)/(BA134-BA135))+1</f>
        <v>5.483733892153948</v>
      </c>
      <c r="DG59" s="1">
        <f t="shared" si="60"/>
        <v>6.7897833935018053</v>
      </c>
      <c r="DI59" s="1">
        <f>6*((BD59-BD135)/(BD134-BD135))+1</f>
        <v>1.5212938596775216</v>
      </c>
      <c r="DJ59" s="1">
        <f>6*((BE59-BE135)/(BE134-BE135))+1</f>
        <v>1.209953481710808</v>
      </c>
      <c r="DL59" s="1">
        <f>6*((BG59-BG135)/(BG134-BG135))+1</f>
        <v>1.2537544844737711</v>
      </c>
      <c r="DM59" s="1">
        <f t="shared" si="61"/>
        <v>3.2317654964851994</v>
      </c>
      <c r="DN59" s="27">
        <v>53</v>
      </c>
      <c r="DO59" s="5" t="s">
        <v>207</v>
      </c>
      <c r="DP59" s="1">
        <v>3.3971269261503538</v>
      </c>
      <c r="DQ59" s="1" t="s">
        <v>106</v>
      </c>
      <c r="DR59" s="1">
        <v>3.2874681590596153</v>
      </c>
      <c r="DS59" s="5" t="s">
        <v>242</v>
      </c>
      <c r="DT59" s="1">
        <v>3.2846715723789286</v>
      </c>
    </row>
    <row r="60" spans="1:124">
      <c r="A60" s="6" t="s">
        <v>208</v>
      </c>
      <c r="B60" s="5" t="s">
        <v>117</v>
      </c>
      <c r="C60" s="22"/>
      <c r="D60" s="20">
        <v>32.28</v>
      </c>
      <c r="E60" s="20">
        <v>0.19467505906743493</v>
      </c>
      <c r="F60" s="23">
        <v>5.47</v>
      </c>
      <c r="G60" s="23">
        <v>912.7</v>
      </c>
      <c r="H60" s="23">
        <v>15617.9</v>
      </c>
      <c r="I60" s="21">
        <v>11.37</v>
      </c>
      <c r="J60" s="31">
        <v>0</v>
      </c>
      <c r="K60" s="31">
        <v>186962.65110322175</v>
      </c>
      <c r="L60" s="31">
        <v>281283.94818251225</v>
      </c>
      <c r="M60" s="6">
        <v>-4789.2458418774204</v>
      </c>
      <c r="N60" s="1">
        <v>1192</v>
      </c>
      <c r="O60" s="1">
        <v>110.1</v>
      </c>
      <c r="P60" s="1">
        <v>150</v>
      </c>
      <c r="Q60" s="1">
        <v>1.8919649611042109</v>
      </c>
      <c r="R60" s="1">
        <v>195.8</v>
      </c>
      <c r="S60" s="1">
        <v>215.7</v>
      </c>
      <c r="T60" s="1">
        <v>0.95725190839694652</v>
      </c>
      <c r="U60" s="1">
        <v>5.0808840282524489E-3</v>
      </c>
      <c r="V60" s="19">
        <v>0</v>
      </c>
      <c r="W60" s="24">
        <v>5.3448141377209017</v>
      </c>
      <c r="X60" s="1">
        <v>3.6688794362643318E-3</v>
      </c>
      <c r="Y60" s="1">
        <v>1000</v>
      </c>
      <c r="Z60" s="17">
        <v>3.1662946741251946E-2</v>
      </c>
      <c r="AA60" s="25">
        <v>0.24556177099578824</v>
      </c>
      <c r="AB60" s="25">
        <v>1.4304053371920851</v>
      </c>
      <c r="AC60" s="1">
        <v>1.2327116855464556E-3</v>
      </c>
      <c r="AD60" s="1">
        <v>3942.9953277892437</v>
      </c>
      <c r="AE60" s="1">
        <v>21364.412830931175</v>
      </c>
      <c r="AF60" s="1">
        <v>54.47</v>
      </c>
      <c r="AG60" s="24">
        <v>3174.6850821383509</v>
      </c>
      <c r="AH60" s="24">
        <v>0.2224951205162447</v>
      </c>
      <c r="AI60" s="24">
        <v>0.70635193995149659</v>
      </c>
      <c r="AJ60" s="24">
        <v>0.87957714253695796</v>
      </c>
      <c r="AK60" s="24">
        <v>1.4661798078090418</v>
      </c>
      <c r="AL60" s="24">
        <v>77.990960114305992</v>
      </c>
      <c r="AM60" s="24">
        <v>16.879745239584985</v>
      </c>
      <c r="AN60" s="24">
        <v>6.1215341657250111</v>
      </c>
      <c r="AO60" s="24">
        <v>7.7455048409405256</v>
      </c>
      <c r="AP60" s="24">
        <v>9311.391304347826</v>
      </c>
      <c r="AQ60" s="1">
        <v>743.61805555555554</v>
      </c>
      <c r="AR60" s="24">
        <v>2677.0250000000001</v>
      </c>
      <c r="AS60" s="24">
        <v>14.551406649616368</v>
      </c>
      <c r="AT60" s="24">
        <v>229.47619047619048</v>
      </c>
      <c r="AU60" s="24">
        <v>1373.0056973225878</v>
      </c>
      <c r="AV60" s="26">
        <v>406.46951111775195</v>
      </c>
      <c r="AW60" s="24">
        <v>99758.186937604129</v>
      </c>
      <c r="AX60" s="24">
        <v>0.93388627960427706</v>
      </c>
      <c r="AY60" s="26">
        <v>0.9188168282202458</v>
      </c>
      <c r="AZ60" s="24">
        <v>0.92878984710702506</v>
      </c>
      <c r="BA60" s="24">
        <v>3.9303583331321307E-2</v>
      </c>
      <c r="BB60" s="24">
        <v>10.508849557522124</v>
      </c>
      <c r="BC60" s="24">
        <v>-0.88001579094287175</v>
      </c>
      <c r="BD60" s="24">
        <v>-0.34535240916243737</v>
      </c>
      <c r="BE60" s="26">
        <v>-0.96275654141918077</v>
      </c>
      <c r="BF60" s="26">
        <v>-0.69669962324701717</v>
      </c>
      <c r="BG60" s="26">
        <v>243385.88324141235</v>
      </c>
      <c r="BI60" s="1">
        <f t="shared" si="62"/>
        <v>3.6596509240246404</v>
      </c>
      <c r="BJ60" s="1">
        <f t="shared" si="63"/>
        <v>7</v>
      </c>
      <c r="BK60" s="1">
        <f t="shared" si="13"/>
        <v>6.8339100346020762</v>
      </c>
      <c r="BL60" s="1">
        <f t="shared" si="51"/>
        <v>6.8279985272876598</v>
      </c>
      <c r="BM60" s="1">
        <f t="shared" si="64"/>
        <v>6.4707795530352286</v>
      </c>
      <c r="BN60" s="1">
        <f t="shared" si="15"/>
        <v>7</v>
      </c>
      <c r="BO60" s="1">
        <f t="shared" si="16"/>
        <v>1.0199127146164999</v>
      </c>
      <c r="BP60" s="1">
        <f t="shared" si="17"/>
        <v>1.3462879656082873</v>
      </c>
      <c r="BQ60" s="1">
        <f t="shared" si="18"/>
        <v>1.2883245286219391</v>
      </c>
      <c r="BR60" s="1">
        <f t="shared" si="19"/>
        <v>1.4479453714586143</v>
      </c>
      <c r="BT60" s="1">
        <f t="shared" si="52"/>
        <v>1.5855907780979828</v>
      </c>
      <c r="BV60" s="1">
        <f>6*((Q60-Q135)/(Q134-Q135))+1</f>
        <v>1.1327676048022906</v>
      </c>
      <c r="BW60" s="1">
        <f>6*((R60-R135)/(R134-R135))+1</f>
        <v>1.4685354691075516</v>
      </c>
      <c r="BX60" s="1">
        <f>6*((S60-S135)/(S134-S135))+1</f>
        <v>4.730316742081448</v>
      </c>
      <c r="BY60" s="1">
        <f>6*((T60-T135)/(T134-T135))+1</f>
        <v>5.9165192647594544</v>
      </c>
      <c r="CB60" s="1">
        <f>6*((W60-W135)/(W134-W135))+1</f>
        <v>1.6640114076446595</v>
      </c>
      <c r="CC60" s="1">
        <f t="shared" si="53"/>
        <v>1.8346721468936815</v>
      </c>
      <c r="CE60" s="1">
        <f t="shared" si="54"/>
        <v>4.9260883425076951</v>
      </c>
      <c r="CF60" s="1">
        <f t="shared" ref="CF60:CM60" si="85">6*((AA60-AA135)/(AA134-AA135))+1</f>
        <v>4.084313390222456</v>
      </c>
      <c r="CG60" s="1">
        <f t="shared" si="85"/>
        <v>1.8797009984083077</v>
      </c>
      <c r="CI60" s="1">
        <f t="shared" si="85"/>
        <v>3.3150403650289073</v>
      </c>
      <c r="CJ60" s="1">
        <f t="shared" si="85"/>
        <v>2.4240907647413756</v>
      </c>
      <c r="CK60" s="1">
        <f t="shared" si="85"/>
        <v>1</v>
      </c>
      <c r="CL60" s="1">
        <f t="shared" si="85"/>
        <v>2.0778864934677133</v>
      </c>
      <c r="CM60" s="1">
        <f t="shared" si="85"/>
        <v>1.1671480109148868</v>
      </c>
      <c r="CO60" s="1">
        <f>6*((AJ60-AJ135)/(AJ134-AJ135))+1</f>
        <v>1.8817065078359279</v>
      </c>
      <c r="CQ60" s="1">
        <f t="shared" si="56"/>
        <v>6.308499684952956</v>
      </c>
      <c r="CU60" s="1">
        <f>6*((AP60-AP134)/(AP135-AP134))+1</f>
        <v>5.0847500507543417</v>
      </c>
      <c r="CV60" s="1">
        <f>6*((AQ60-AQ134)/(AQ135-AQ134))+1</f>
        <v>6.2657215582905206</v>
      </c>
      <c r="CX60" s="1">
        <f>6*((AS60-AS134)/(AS135-AS134))+1</f>
        <v>6.9214386785962425</v>
      </c>
      <c r="CY60" s="1">
        <f t="shared" si="57"/>
        <v>3.2772514028148287</v>
      </c>
      <c r="CZ60" s="1">
        <f>6*((AU60-AU135)/(AU134-AU135))+1</f>
        <v>1.4125313790921779</v>
      </c>
      <c r="DA60" s="1">
        <f t="shared" si="58"/>
        <v>3.9908251335537646</v>
      </c>
      <c r="DB60" s="1">
        <f t="shared" si="59"/>
        <v>1.7234959245000363</v>
      </c>
      <c r="DC60" s="1">
        <f>6*((AX60-AX135)/(AX134-AX135))+1</f>
        <v>4.6914984459383033</v>
      </c>
      <c r="DD60" s="1">
        <f>6*((AY60-AY135)/(AY134-AY135))+1</f>
        <v>6.527785292854893</v>
      </c>
      <c r="DE60" s="1">
        <f>6*((AZ60-AZ135)/(AZ134-AZ135))+1</f>
        <v>6.6253739303448915</v>
      </c>
      <c r="DF60" s="1">
        <f>6*((BA60-BA135)/(BA134-BA135))+1</f>
        <v>5.4459420214790635</v>
      </c>
      <c r="DG60" s="1">
        <f t="shared" si="60"/>
        <v>5.7761393805309726</v>
      </c>
      <c r="DI60" s="1">
        <f>6*((BD60-BD135)/(BD134-BD135))+1</f>
        <v>2.1502939747828935</v>
      </c>
      <c r="DJ60" s="1">
        <f>6*((BE60-BE135)/(BE134-BE135))+1</f>
        <v>1.0766409571508777</v>
      </c>
      <c r="DL60" s="1">
        <f>6*((BG60-BG135)/(BG134-BG135))+1</f>
        <v>1.6536637172782434</v>
      </c>
      <c r="DM60" s="1">
        <f t="shared" si="61"/>
        <v>3.6408345104448649</v>
      </c>
      <c r="DN60" s="27">
        <v>54</v>
      </c>
      <c r="DO60" s="5" t="s">
        <v>209</v>
      </c>
      <c r="DP60" s="1">
        <v>3.394893991009921</v>
      </c>
      <c r="DQ60" s="1" t="s">
        <v>201</v>
      </c>
      <c r="DR60" s="1">
        <v>3.2836254443406032</v>
      </c>
      <c r="DS60" s="5" t="s">
        <v>122</v>
      </c>
      <c r="DT60" s="1">
        <v>3.2784486355617402</v>
      </c>
    </row>
    <row r="61" spans="1:124">
      <c r="A61" s="6" t="s">
        <v>210</v>
      </c>
      <c r="B61" s="5" t="s">
        <v>152</v>
      </c>
      <c r="C61" s="22"/>
      <c r="D61" s="20">
        <v>24.19</v>
      </c>
      <c r="E61" s="20">
        <v>6.5232240437158473E-2</v>
      </c>
      <c r="F61" s="23">
        <v>11.6</v>
      </c>
      <c r="G61" s="23">
        <v>3924.5</v>
      </c>
      <c r="H61" s="23">
        <v>15698</v>
      </c>
      <c r="I61" s="21">
        <v>9.15</v>
      </c>
      <c r="J61" s="31">
        <v>0</v>
      </c>
      <c r="K61" s="31">
        <v>43811.289309913664</v>
      </c>
      <c r="L61" s="31">
        <v>55006.080563722411</v>
      </c>
      <c r="M61" s="6">
        <v>-964.0666082383874</v>
      </c>
      <c r="N61" s="1">
        <v>12.5</v>
      </c>
      <c r="O61" s="1">
        <v>61.3</v>
      </c>
      <c r="P61" s="1">
        <v>0</v>
      </c>
      <c r="Q61" s="1">
        <v>0.39830942622950821</v>
      </c>
      <c r="R61" s="1">
        <v>151.5</v>
      </c>
      <c r="S61" s="1">
        <v>85.4</v>
      </c>
      <c r="T61" s="1">
        <v>0.96900212314225054</v>
      </c>
      <c r="U61" s="1">
        <v>2.8483786152497807E-3</v>
      </c>
      <c r="V61" s="19">
        <v>0</v>
      </c>
      <c r="W61" s="24">
        <v>4.5032412060301503</v>
      </c>
      <c r="X61" s="1">
        <v>1.1928930270285586E-3</v>
      </c>
      <c r="Y61" s="1">
        <v>1000.0000000000001</v>
      </c>
      <c r="Z61" s="17">
        <v>2.0662568306010928E-2</v>
      </c>
      <c r="AA61" s="25">
        <v>0.16077527322404372</v>
      </c>
      <c r="AB61" s="25">
        <v>463.02793233082707</v>
      </c>
      <c r="AC61" s="1">
        <v>1.5368852459016393E-3</v>
      </c>
      <c r="AD61" s="1">
        <v>4610.6088669740438</v>
      </c>
      <c r="AE61" s="1">
        <v>296.20588306905989</v>
      </c>
      <c r="AF61" s="1">
        <v>54.47</v>
      </c>
      <c r="AG61" s="24">
        <v>997.94022375417717</v>
      </c>
      <c r="AH61" s="24">
        <v>0.23053278688524592</v>
      </c>
      <c r="AI61" s="24">
        <v>0.23005794092693635</v>
      </c>
      <c r="AJ61" s="24">
        <v>8.5553278688524595E-2</v>
      </c>
      <c r="AK61" s="24">
        <v>1.8442622950819672</v>
      </c>
      <c r="AL61" s="24">
        <v>75.187841530054641</v>
      </c>
      <c r="AM61" s="24">
        <v>23.565573770491802</v>
      </c>
      <c r="AN61" s="24">
        <v>3.6714480874316942</v>
      </c>
      <c r="AO61" s="24">
        <v>3.6231884057971016</v>
      </c>
      <c r="AP61" s="24">
        <v>5856</v>
      </c>
      <c r="AQ61" s="1">
        <v>1673.1428571428571</v>
      </c>
      <c r="AR61" s="24">
        <v>0</v>
      </c>
      <c r="AS61" s="24">
        <v>19.983425414364643</v>
      </c>
      <c r="AT61" s="24">
        <v>360</v>
      </c>
      <c r="AU61" s="24">
        <v>4265.4395824795083</v>
      </c>
      <c r="AV61" s="26">
        <v>267.85704918032786</v>
      </c>
      <c r="AW61" s="24">
        <v>25290.802857672465</v>
      </c>
      <c r="AX61" s="24">
        <v>0.91554222888555725</v>
      </c>
      <c r="AY61" s="26">
        <v>0.86756621689155422</v>
      </c>
      <c r="AZ61" s="24">
        <v>0.88555722138930537</v>
      </c>
      <c r="BA61" s="24">
        <v>5.18889006363158E-2</v>
      </c>
      <c r="BB61" s="24">
        <v>0</v>
      </c>
      <c r="BC61" s="24">
        <v>0.3087810476993334</v>
      </c>
      <c r="BD61" s="24">
        <v>-0.36052856263249006</v>
      </c>
      <c r="BE61" s="26">
        <v>-0.75024067344177681</v>
      </c>
      <c r="BF61" s="26">
        <v>-0.18297673352769778</v>
      </c>
      <c r="BG61" s="26">
        <v>64900.500234237494</v>
      </c>
      <c r="BI61" s="1">
        <f t="shared" si="62"/>
        <v>4.9055441478439423</v>
      </c>
      <c r="BJ61" s="1">
        <f t="shared" si="63"/>
        <v>2.9208035455284387</v>
      </c>
      <c r="BK61" s="1">
        <f t="shared" si="13"/>
        <v>5.7733564013840821</v>
      </c>
      <c r="BL61" s="1">
        <f t="shared" si="51"/>
        <v>5.8044181370188896</v>
      </c>
      <c r="BM61" s="1">
        <f t="shared" si="64"/>
        <v>6.4670816485913569</v>
      </c>
      <c r="BN61" s="1">
        <f t="shared" si="15"/>
        <v>4.8585209003215439</v>
      </c>
      <c r="BO61" s="1">
        <f t="shared" si="16"/>
        <v>1.0199127146164999</v>
      </c>
      <c r="BP61" s="1">
        <f t="shared" si="17"/>
        <v>1.0751683378013359</v>
      </c>
      <c r="BQ61" s="1">
        <f t="shared" si="18"/>
        <v>1.049780879092038</v>
      </c>
      <c r="BR61" s="1">
        <f t="shared" si="19"/>
        <v>1.0772292361104574</v>
      </c>
      <c r="BT61" s="1">
        <f t="shared" si="52"/>
        <v>1.3043227665706052</v>
      </c>
      <c r="BV61" s="1">
        <f>6*((Q61-Q135)/(Q134-Q135))+1</f>
        <v>1.0260190586308704</v>
      </c>
      <c r="BW61" s="1">
        <f>6*((R61-R135)/(R134-R135))+1</f>
        <v>1.3418192219679634</v>
      </c>
      <c r="BX61" s="1">
        <f>6*((S61-S135)/(S134-S135))+1</f>
        <v>2.3719457013574665</v>
      </c>
      <c r="BY61" s="1">
        <f>6*((T61-T135)/(T134-T135))+1</f>
        <v>6.3526337300092459</v>
      </c>
      <c r="CB61" s="1">
        <f>6*((W61-W135)/(W134-W135))+1</f>
        <v>1.5594588427455731</v>
      </c>
      <c r="CC61" s="1">
        <f t="shared" si="53"/>
        <v>1.2713838383575311</v>
      </c>
      <c r="CE61" s="1">
        <f t="shared" si="54"/>
        <v>3.5620820833712106</v>
      </c>
      <c r="CF61" s="1">
        <f t="shared" ref="CF61:CM61" si="86">6*((AA61-AA135)/(AA134-AA135))+1</f>
        <v>3.019375108799395</v>
      </c>
      <c r="CG61" s="1">
        <f t="shared" si="86"/>
        <v>7</v>
      </c>
      <c r="CI61" s="1">
        <f t="shared" si="86"/>
        <v>3.7070145275545272</v>
      </c>
      <c r="CJ61" s="1">
        <f t="shared" si="86"/>
        <v>1.0172286898032394</v>
      </c>
      <c r="CK61" s="1">
        <f t="shared" si="86"/>
        <v>1</v>
      </c>
      <c r="CL61" s="1">
        <f t="shared" si="86"/>
        <v>1.3315604279904913</v>
      </c>
      <c r="CM61" s="1">
        <f t="shared" si="86"/>
        <v>1.1733416637024745</v>
      </c>
      <c r="CO61" s="1">
        <f>6*((AJ61-AJ135)/(AJ134-AJ135))+1</f>
        <v>1.6314996088946327</v>
      </c>
      <c r="CQ61" s="1">
        <f t="shared" si="56"/>
        <v>4.8946571501940239</v>
      </c>
      <c r="CU61" s="1">
        <f>6*((AP61-AP134)/(AP135-AP134))+1</f>
        <v>5.8572344013185464</v>
      </c>
      <c r="CV61" s="1">
        <f>6*((AQ61-AQ134)/(AQ135-AQ134))+1</f>
        <v>5.347871302045843</v>
      </c>
      <c r="CX61" s="1">
        <f>6*((AS61-AS134)/(AS135-AS134))+1</f>
        <v>6.7789604041921452</v>
      </c>
      <c r="CY61" s="1">
        <f t="shared" si="57"/>
        <v>4.7900837089504194</v>
      </c>
      <c r="CZ61" s="1">
        <f>6*((AU61-AU135)/(AU134-AU135))+1</f>
        <v>3.08446368468393</v>
      </c>
      <c r="DA61" s="1">
        <f t="shared" si="58"/>
        <v>5.006059641570678</v>
      </c>
      <c r="DB61" s="1">
        <f t="shared" si="59"/>
        <v>1.1608172895870472</v>
      </c>
      <c r="DC61" s="1">
        <f>6*((AX61-AX135)/(AX134-AX135))+1</f>
        <v>3.8866530317275254</v>
      </c>
      <c r="DD61" s="1">
        <f>6*((AY61-AY135)/(AY134-AY135))+1</f>
        <v>6.0951432788800943</v>
      </c>
      <c r="DE61" s="1">
        <f>6*((AZ61-AZ135)/(AZ134-AZ135))+1</f>
        <v>6.2843789836732658</v>
      </c>
      <c r="DF61" s="1">
        <f>6*((BA61-BA135)/(BA134-BA135))+1</f>
        <v>6.3486321152037721</v>
      </c>
      <c r="DG61" s="1">
        <f t="shared" si="60"/>
        <v>7</v>
      </c>
      <c r="DI61" s="1">
        <f>6*((BD61-BD135)/(BD134-BD135))+1</f>
        <v>2.121909357278045</v>
      </c>
      <c r="DJ61" s="1">
        <f>6*((BE61-BE135)/(BE134-BE135))+1</f>
        <v>1.8281331975615602</v>
      </c>
      <c r="DL61" s="1">
        <f>6*((BG61-BG135)/(BG134-BG135))+1</f>
        <v>1.1743038736320219</v>
      </c>
      <c r="DM61" s="1">
        <f t="shared" si="61"/>
        <v>3.4590667294895883</v>
      </c>
      <c r="DN61" s="27">
        <v>55</v>
      </c>
      <c r="DO61" s="5" t="s">
        <v>100</v>
      </c>
      <c r="DP61" s="1">
        <v>3.3932791941392586</v>
      </c>
      <c r="DQ61" s="1" t="s">
        <v>122</v>
      </c>
      <c r="DR61" s="1">
        <v>3.2773736683536661</v>
      </c>
      <c r="DS61" s="5" t="s">
        <v>158</v>
      </c>
      <c r="DT61" s="1">
        <v>3.2706365748239157</v>
      </c>
    </row>
    <row r="62" spans="1:124">
      <c r="A62" s="6" t="s">
        <v>211</v>
      </c>
      <c r="B62" s="5" t="s">
        <v>212</v>
      </c>
      <c r="C62" s="22"/>
      <c r="D62" s="20">
        <v>29.09</v>
      </c>
      <c r="E62" s="20">
        <v>1.6534158868641385E-2</v>
      </c>
      <c r="F62" s="23">
        <v>31.99</v>
      </c>
      <c r="G62" s="23">
        <v>7474.6</v>
      </c>
      <c r="H62" s="23">
        <v>19705.599999999999</v>
      </c>
      <c r="I62" s="21">
        <v>6.2</v>
      </c>
      <c r="J62" s="31">
        <v>29884.498434257286</v>
      </c>
      <c r="K62" s="31">
        <v>70892.329440597881</v>
      </c>
      <c r="L62" s="31">
        <v>41801.936918768261</v>
      </c>
      <c r="M62" s="6">
        <v>-884.32122370936906</v>
      </c>
      <c r="N62" s="1">
        <v>21</v>
      </c>
      <c r="O62" s="1">
        <v>20.2</v>
      </c>
      <c r="P62" s="1">
        <v>15.5</v>
      </c>
      <c r="Q62" s="1">
        <v>0.2332723562935341</v>
      </c>
      <c r="R62" s="1">
        <v>66.5</v>
      </c>
      <c r="S62" s="1">
        <v>26.3</v>
      </c>
      <c r="T62" s="1">
        <v>0.91164614881795403</v>
      </c>
      <c r="U62" s="1">
        <v>3.5850860420650097E-4</v>
      </c>
      <c r="V62" s="19">
        <v>3.5179061422641241E-5</v>
      </c>
      <c r="W62" s="24">
        <v>3.2287456393144245</v>
      </c>
      <c r="X62" s="1">
        <v>7.3683913164102445E-3</v>
      </c>
      <c r="Y62" s="1">
        <v>1000</v>
      </c>
      <c r="Z62" s="17">
        <v>1.3649475831984803E-2</v>
      </c>
      <c r="AA62" s="25">
        <v>0.16727643706465911</v>
      </c>
      <c r="AB62" s="25">
        <v>65.093762509622778</v>
      </c>
      <c r="AC62" s="1">
        <v>1.0905509041018785E-3</v>
      </c>
      <c r="AD62" s="1">
        <v>4593.4883557306694</v>
      </c>
      <c r="AE62" s="1">
        <v>629.41382521195521</v>
      </c>
      <c r="AF62" s="1">
        <v>54.47</v>
      </c>
      <c r="AG62" s="24">
        <v>128.88643613618962</v>
      </c>
      <c r="AH62" s="24">
        <v>1.2207134313656514</v>
      </c>
      <c r="AI62" s="24">
        <v>0.1573334037122979</v>
      </c>
      <c r="AJ62" s="24">
        <v>0.72686976711461337</v>
      </c>
      <c r="AK62" s="24">
        <v>1.8609723492577217</v>
      </c>
      <c r="AL62" s="24">
        <v>72.201505663828897</v>
      </c>
      <c r="AM62" s="24">
        <v>25.610356715682826</v>
      </c>
      <c r="AN62" s="24">
        <v>4.8898895377471332</v>
      </c>
      <c r="AO62" s="24">
        <v>10.989010989010989</v>
      </c>
      <c r="AP62" s="24">
        <v>2584.181818181818</v>
      </c>
      <c r="AQ62" s="1">
        <v>1137.04</v>
      </c>
      <c r="AR62" s="24">
        <v>0</v>
      </c>
      <c r="AS62" s="24">
        <v>19.691037735849058</v>
      </c>
      <c r="AT62" s="24">
        <v>189.25</v>
      </c>
      <c r="AU62" s="24">
        <v>1778.0861957362979</v>
      </c>
      <c r="AV62" s="26">
        <v>30.528389502568071</v>
      </c>
      <c r="AW62" s="24">
        <v>22142.187617390951</v>
      </c>
      <c r="AX62" s="24">
        <v>0.87717466945024358</v>
      </c>
      <c r="AY62" s="26">
        <v>0.81332637439109257</v>
      </c>
      <c r="AZ62" s="24">
        <v>0.46381350034794711</v>
      </c>
      <c r="BA62" s="24">
        <v>2.9893078877271672E-2</v>
      </c>
      <c r="BB62" s="24">
        <v>5.9453032104637336</v>
      </c>
      <c r="BC62" s="24">
        <v>-0.37367246544211552</v>
      </c>
      <c r="BD62" s="24">
        <v>-0.46826728204971108</v>
      </c>
      <c r="BE62" s="26">
        <v>-0.80472552087585592</v>
      </c>
      <c r="BF62" s="26">
        <v>-0.24835892570145035</v>
      </c>
      <c r="BG62" s="26">
        <v>75216.757315004215</v>
      </c>
      <c r="BI62" s="1">
        <f t="shared" si="62"/>
        <v>4.1509240246406574</v>
      </c>
      <c r="BJ62" s="1">
        <f t="shared" si="63"/>
        <v>1.3861564807016369</v>
      </c>
      <c r="BK62" s="1">
        <f t="shared" si="13"/>
        <v>2.2456747404844291</v>
      </c>
      <c r="BL62" s="1">
        <f t="shared" si="51"/>
        <v>4.5978928884986825</v>
      </c>
      <c r="BM62" s="1">
        <f t="shared" si="64"/>
        <v>6.2820663945431674</v>
      </c>
      <c r="BN62" s="1">
        <f t="shared" si="15"/>
        <v>2.012861736334405</v>
      </c>
      <c r="BO62" s="1">
        <f t="shared" si="16"/>
        <v>1.121258792016312</v>
      </c>
      <c r="BP62" s="1">
        <f t="shared" si="17"/>
        <v>1.1264581154805551</v>
      </c>
      <c r="BQ62" s="1">
        <f t="shared" si="18"/>
        <v>1.035860982077228</v>
      </c>
      <c r="BR62" s="1">
        <f t="shared" si="19"/>
        <v>1.0695007353112083</v>
      </c>
      <c r="BT62" s="1">
        <f t="shared" si="52"/>
        <v>1.067435158501441</v>
      </c>
      <c r="BV62" s="1">
        <f>6*((Q62-Q135)/(Q134-Q135))+1</f>
        <v>1.0142241923657149</v>
      </c>
      <c r="BW62" s="1">
        <f>6*((R62-R135)/(R134-R135))+1</f>
        <v>1.0986842105263157</v>
      </c>
      <c r="BX62" s="1">
        <f>6*((S62-S135)/(S134-S135))+1</f>
        <v>1.3022624434389141</v>
      </c>
      <c r="BY62" s="1">
        <f>6*((T62-T135)/(T134-T135))+1</f>
        <v>4.2238411408084318</v>
      </c>
      <c r="CB62" s="1">
        <f>6*((W62-W135)/(W134-W135))+1</f>
        <v>1.4011222619991655</v>
      </c>
      <c r="CC62" s="1">
        <f t="shared" si="53"/>
        <v>2.6763131920963441</v>
      </c>
      <c r="CE62" s="1">
        <f t="shared" si="54"/>
        <v>2.6924845429966813</v>
      </c>
      <c r="CF62" s="1">
        <f t="shared" ref="CF62:CM62" si="87">6*((AA62-AA135)/(AA134-AA135))+1</f>
        <v>3.1010312501618222</v>
      </c>
      <c r="CG62" s="1">
        <f t="shared" si="87"/>
        <v>2.5858907093693615</v>
      </c>
      <c r="CI62" s="1">
        <f t="shared" si="87"/>
        <v>3.696962607300144</v>
      </c>
      <c r="CJ62" s="1">
        <f t="shared" si="87"/>
        <v>1.0394791650349053</v>
      </c>
      <c r="CK62" s="1">
        <f t="shared" si="87"/>
        <v>1</v>
      </c>
      <c r="CL62" s="1">
        <f t="shared" si="87"/>
        <v>1.033593722566654</v>
      </c>
      <c r="CM62" s="1">
        <f t="shared" si="87"/>
        <v>1.9363535663305567</v>
      </c>
      <c r="CO62" s="1">
        <f>6*((AJ62-AJ135)/(AJ134-AJ135))+1</f>
        <v>1.8335864945850635</v>
      </c>
      <c r="CQ62" s="1">
        <f t="shared" si="56"/>
        <v>3.3884031178218001</v>
      </c>
      <c r="CU62" s="1">
        <f>6*((AP62-AP134)/(AP135-AP134))+1</f>
        <v>6.5886793002409281</v>
      </c>
      <c r="CV62" s="1">
        <f>6*((AQ62-AQ134)/(AQ135-AQ134))+1</f>
        <v>5.8772408723486542</v>
      </c>
      <c r="CX62" s="1">
        <f>6*((AS62-AS134)/(AS135-AS134))+1</f>
        <v>6.7866295404186756</v>
      </c>
      <c r="CY62" s="1">
        <f t="shared" si="57"/>
        <v>2.8110109465550548</v>
      </c>
      <c r="CZ62" s="1">
        <f>6*((AU62-AU135)/(AU134-AU135))+1</f>
        <v>1.6466826850696858</v>
      </c>
      <c r="DA62" s="1">
        <f t="shared" si="58"/>
        <v>6.744317816041578</v>
      </c>
      <c r="DB62" s="1">
        <f t="shared" si="59"/>
        <v>1.1370262225694898</v>
      </c>
      <c r="DC62" s="1">
        <f>6*((AX62-AX135)/(AX134-AX135))+1</f>
        <v>2.2032759663523644</v>
      </c>
      <c r="DD62" s="1">
        <f>6*((AY62-AY135)/(AY134-AY135))+1</f>
        <v>5.6372670879684286</v>
      </c>
      <c r="DE62" s="1">
        <f>6*((AZ62-AZ135)/(AZ134-AZ135))+1</f>
        <v>2.9578986860251195</v>
      </c>
      <c r="DF62" s="1">
        <f>6*((BA62-BA135)/(BA134-BA135))+1</f>
        <v>4.7709674505755792</v>
      </c>
      <c r="DG62" s="1">
        <f t="shared" si="60"/>
        <v>6.3076099881093928</v>
      </c>
      <c r="DI62" s="1">
        <f>6*((BD62-BD135)/(BD134-BD135))+1</f>
        <v>1.9204009614151105</v>
      </c>
      <c r="DJ62" s="1">
        <f>6*((BE62-BE135)/(BE134-BE135))+1</f>
        <v>1.6354655137017184</v>
      </c>
      <c r="DL62" s="1">
        <f>6*((BG62-BG135)/(BG134-BG135))+1</f>
        <v>1.2020103406711282</v>
      </c>
      <c r="DM62" s="1">
        <f t="shared" si="61"/>
        <v>2.8177810962870118</v>
      </c>
      <c r="DN62" s="27">
        <v>56</v>
      </c>
      <c r="DO62" s="5" t="s">
        <v>213</v>
      </c>
      <c r="DP62" s="1">
        <v>3.3929244866008883</v>
      </c>
      <c r="DQ62" s="1" t="s">
        <v>216</v>
      </c>
      <c r="DR62" s="1">
        <v>3.2681612445586401</v>
      </c>
      <c r="DS62" s="5" t="s">
        <v>216</v>
      </c>
      <c r="DT62" s="1">
        <v>3.2701292874263057</v>
      </c>
    </row>
    <row r="63" spans="1:124">
      <c r="A63" s="6" t="s">
        <v>214</v>
      </c>
      <c r="B63" s="5" t="s">
        <v>80</v>
      </c>
      <c r="C63" s="22"/>
      <c r="D63" s="20">
        <v>38.32</v>
      </c>
      <c r="E63" s="20">
        <v>0.11799049868130523</v>
      </c>
      <c r="F63" s="23">
        <v>8.86</v>
      </c>
      <c r="G63" s="23">
        <v>1032.0999999999999</v>
      </c>
      <c r="H63" s="23">
        <v>28834</v>
      </c>
      <c r="I63" s="21">
        <v>9.73</v>
      </c>
      <c r="J63" s="31">
        <v>147442.4272495698</v>
      </c>
      <c r="K63" s="31">
        <v>499310.61218458629</v>
      </c>
      <c r="L63" s="31">
        <v>275706.02205711947</v>
      </c>
      <c r="M63" s="6">
        <v>-5989.4560282421544</v>
      </c>
      <c r="N63" s="1">
        <v>5801</v>
      </c>
      <c r="O63" s="1">
        <v>211.3</v>
      </c>
      <c r="P63" s="1">
        <v>71.8</v>
      </c>
      <c r="Q63" s="1">
        <v>15.260184053568151</v>
      </c>
      <c r="R63" s="1">
        <v>941</v>
      </c>
      <c r="S63" s="1">
        <v>253.6</v>
      </c>
      <c r="T63" s="1">
        <v>0.95484287523094258</v>
      </c>
      <c r="U63" s="1">
        <v>4.5050451236326059E-3</v>
      </c>
      <c r="V63" s="19">
        <v>1.0794227247268162E-5</v>
      </c>
      <c r="W63" s="24">
        <v>18.429699367088606</v>
      </c>
      <c r="X63" s="1">
        <v>1.7740615961809184E-3</v>
      </c>
      <c r="Y63" s="1">
        <v>899.99999999999989</v>
      </c>
      <c r="Z63" s="17">
        <v>3.0031938919066085E-2</v>
      </c>
      <c r="AA63" s="25">
        <v>0.26694363854210768</v>
      </c>
      <c r="AB63" s="25">
        <v>1.5242638364843324</v>
      </c>
      <c r="AC63" s="1">
        <v>1.0914163105571141E-4</v>
      </c>
      <c r="AD63" s="1">
        <v>3401.7035689313357</v>
      </c>
      <c r="AE63" s="1">
        <v>84766.025351510238</v>
      </c>
      <c r="AF63" s="1">
        <v>57.46</v>
      </c>
      <c r="AG63" s="24">
        <v>5309.3155329604433</v>
      </c>
      <c r="AH63" s="24">
        <v>6.6804273074759613E-2</v>
      </c>
      <c r="AI63" s="24">
        <v>0.35468496470395239</v>
      </c>
      <c r="AJ63" s="24">
        <v>1.0072357303314188</v>
      </c>
      <c r="AK63" s="24">
        <v>1.5233053363061435</v>
      </c>
      <c r="AL63" s="24">
        <v>77.047395053125584</v>
      </c>
      <c r="AM63" s="24">
        <v>18.612845850039399</v>
      </c>
      <c r="AN63" s="24">
        <v>4.5647587670114023</v>
      </c>
      <c r="AO63" s="24">
        <v>11.920871190154005</v>
      </c>
      <c r="AP63" s="24">
        <v>13234.587301587302</v>
      </c>
      <c r="AQ63" s="1">
        <v>582.24790502793292</v>
      </c>
      <c r="AR63" s="24">
        <v>1169.3955119214586</v>
      </c>
      <c r="AS63" s="24">
        <v>20.900797832304683</v>
      </c>
      <c r="AT63" s="24">
        <v>400.72307692307692</v>
      </c>
      <c r="AU63" s="24">
        <v>667.58437644747596</v>
      </c>
      <c r="AV63" s="26">
        <v>631.47428755101771</v>
      </c>
      <c r="AW63" s="24">
        <v>101664.86005465506</v>
      </c>
      <c r="AX63" s="24">
        <v>0.94010295255627063</v>
      </c>
      <c r="AY63" s="26">
        <v>0.93239833314908893</v>
      </c>
      <c r="AZ63" s="24">
        <v>0.93971844254218795</v>
      </c>
      <c r="BA63" s="24">
        <v>4.2880566650197328E-2</v>
      </c>
      <c r="BB63" s="24">
        <v>9.1417296941795474</v>
      </c>
      <c r="BC63" s="24">
        <v>-0.36846425854908582</v>
      </c>
      <c r="BD63" s="24">
        <v>-0.73143886872507513</v>
      </c>
      <c r="BE63" s="26">
        <v>-0.92856826216434485</v>
      </c>
      <c r="BF63" s="26">
        <v>-0.5201056279466022</v>
      </c>
      <c r="BG63" s="26">
        <v>248131.75383985645</v>
      </c>
      <c r="BI63" s="1">
        <f t="shared" si="62"/>
        <v>2.729466119096509</v>
      </c>
      <c r="BJ63" s="1">
        <f t="shared" si="63"/>
        <v>4.5834009939687412</v>
      </c>
      <c r="BK63" s="1">
        <f t="shared" si="13"/>
        <v>6.2474048442906565</v>
      </c>
      <c r="BL63" s="1">
        <f t="shared" si="51"/>
        <v>6.7874196380526204</v>
      </c>
      <c r="BM63" s="1">
        <f t="shared" si="64"/>
        <v>5.8606437862355776</v>
      </c>
      <c r="BN63" s="1">
        <f t="shared" si="15"/>
        <v>5.4180064308681679</v>
      </c>
      <c r="BO63" s="1">
        <f t="shared" si="16"/>
        <v>1.5199281884222073</v>
      </c>
      <c r="BP63" s="1">
        <f t="shared" si="17"/>
        <v>1.9378552542025225</v>
      </c>
      <c r="BQ63" s="1">
        <f t="shared" si="18"/>
        <v>1.2824442413947277</v>
      </c>
      <c r="BR63" s="1">
        <f t="shared" si="19"/>
        <v>1.5642633933650911</v>
      </c>
      <c r="BT63" s="1">
        <f t="shared" si="52"/>
        <v>2.1688760806916427</v>
      </c>
      <c r="BV63" s="1">
        <f>6*((Q63-Q135)/(Q134-Q135))+1</f>
        <v>2.0881672399271709</v>
      </c>
      <c r="BW63" s="1">
        <f>6*((R63-R135)/(R134-R135))+1</f>
        <v>3.6001144164759729</v>
      </c>
      <c r="BX63" s="1">
        <f>6*((S63-S135)/(S134-S135))+1</f>
        <v>5.4162895927601813</v>
      </c>
      <c r="BY63" s="1">
        <f>6*((T63-T135)/(T134-T135))+1</f>
        <v>5.8271069234760162</v>
      </c>
      <c r="CB63" s="1">
        <f>6*((W63-W135)/(W134-W135))+1</f>
        <v>3.2896082639885096</v>
      </c>
      <c r="CC63" s="1">
        <f t="shared" si="53"/>
        <v>1.4036000165526492</v>
      </c>
      <c r="CE63" s="1">
        <f t="shared" si="54"/>
        <v>4.7238494021604271</v>
      </c>
      <c r="CF63" s="1">
        <f t="shared" ref="CF63:CM63" si="88">6*((AA63-AA135)/(AA134-AA135))+1</f>
        <v>4.352874657367769</v>
      </c>
      <c r="CG63" s="1">
        <f t="shared" si="88"/>
        <v>1.8807421295931888</v>
      </c>
      <c r="CI63" s="1">
        <f t="shared" si="88"/>
        <v>2.9972331735818547</v>
      </c>
      <c r="CJ63" s="1">
        <f t="shared" si="88"/>
        <v>6.6578314131916141</v>
      </c>
      <c r="CK63" s="1">
        <f t="shared" si="88"/>
        <v>7</v>
      </c>
      <c r="CL63" s="1">
        <f t="shared" si="88"/>
        <v>2.809773071480592</v>
      </c>
      <c r="CM63" s="1">
        <f t="shared" si="88"/>
        <v>1.047175993293352</v>
      </c>
      <c r="CO63" s="1">
        <f>6*((AJ63-AJ135)/(AJ134-AJ135))+1</f>
        <v>1.9219333332873276</v>
      </c>
      <c r="CQ63" s="1">
        <f t="shared" si="56"/>
        <v>5.8325824600077372</v>
      </c>
      <c r="CU63" s="1">
        <f>6*((AP63-AP134)/(AP135-AP134))+1</f>
        <v>4.2076836796460126</v>
      </c>
      <c r="CV63" s="1">
        <f>6*((AQ63-AQ134)/(AQ135-AQ134))+1</f>
        <v>6.425064949407246</v>
      </c>
      <c r="CX63" s="1">
        <f>6*((AS63-AS134)/(AS135-AS134))+1</f>
        <v>6.7548983298962613</v>
      </c>
      <c r="CY63" s="1">
        <f t="shared" si="57"/>
        <v>5.2620833126950322</v>
      </c>
      <c r="CZ63" s="1">
        <f>6*((AU63-AU135)/(AU134-AU135))+1</f>
        <v>1.0047721208852027</v>
      </c>
      <c r="DA63" s="1">
        <f t="shared" si="58"/>
        <v>2.3428303550842284</v>
      </c>
      <c r="DB63" s="1">
        <f t="shared" si="59"/>
        <v>1.7379028254538276</v>
      </c>
      <c r="DC63" s="1">
        <f>6*((AX63-AX135)/(AX134-AX135))+1</f>
        <v>4.9642550357330677</v>
      </c>
      <c r="DD63" s="1">
        <f>6*((AY63-AY135)/(AY134-AY135))+1</f>
        <v>6.6424362110173805</v>
      </c>
      <c r="DE63" s="1">
        <f>6*((AZ63-AZ135)/(AZ134-AZ135))+1</f>
        <v>6.7115726230160551</v>
      </c>
      <c r="DF63" s="1">
        <f>6*((BA63-BA135)/(BA134-BA135))+1</f>
        <v>5.7025034834683073</v>
      </c>
      <c r="DG63" s="1">
        <f t="shared" si="60"/>
        <v>5.9353541598158497</v>
      </c>
      <c r="DI63" s="1">
        <f>6*((BD63-BD135)/(BD134-BD135))+1</f>
        <v>1.4281797381212751</v>
      </c>
      <c r="DJ63" s="1">
        <f>6*((BE63-BE135)/(BE134-BE135))+1</f>
        <v>1.1975365251737533</v>
      </c>
      <c r="DL63" s="1">
        <f>6*((BG63-BG135)/(BG134-BG135))+1</f>
        <v>1.6664097458308667</v>
      </c>
      <c r="DM63" s="1">
        <f t="shared" si="61"/>
        <v>3.8793350988804098</v>
      </c>
      <c r="DN63" s="27">
        <v>57</v>
      </c>
      <c r="DO63" s="5" t="s">
        <v>206</v>
      </c>
      <c r="DP63" s="1">
        <v>3.3905571677028585</v>
      </c>
      <c r="DQ63" s="1" t="s">
        <v>213</v>
      </c>
      <c r="DR63" s="1">
        <v>3.2671751806727607</v>
      </c>
      <c r="DS63" s="5" t="s">
        <v>209</v>
      </c>
      <c r="DT63" s="1">
        <v>3.2670631057307871</v>
      </c>
    </row>
    <row r="64" spans="1:124">
      <c r="A64" s="6" t="s">
        <v>215</v>
      </c>
      <c r="B64" s="5" t="s">
        <v>120</v>
      </c>
      <c r="C64" s="22"/>
      <c r="D64" s="20">
        <v>42.71</v>
      </c>
      <c r="E64" s="20">
        <v>9.1469657336580926E-2</v>
      </c>
      <c r="F64" s="23">
        <v>8.9</v>
      </c>
      <c r="G64" s="23">
        <v>1510</v>
      </c>
      <c r="H64" s="23">
        <v>36709.300000000003</v>
      </c>
      <c r="I64" s="21">
        <v>9.5</v>
      </c>
      <c r="J64" s="31">
        <v>14392.309706073174</v>
      </c>
      <c r="K64" s="31">
        <v>62723.331960046235</v>
      </c>
      <c r="L64" s="31">
        <v>86017.984487730937</v>
      </c>
      <c r="M64" s="6">
        <v>-1532.0997853748945</v>
      </c>
      <c r="N64" s="1">
        <v>1987.6</v>
      </c>
      <c r="O64" s="1">
        <v>54.7</v>
      </c>
      <c r="P64" s="1">
        <v>0</v>
      </c>
      <c r="Q64" s="1">
        <v>1.0789904237932944</v>
      </c>
      <c r="R64" s="1">
        <v>285</v>
      </c>
      <c r="S64" s="1">
        <v>81.099999999999994</v>
      </c>
      <c r="T64" s="1">
        <v>0.95212747140238108</v>
      </c>
      <c r="U64" s="1">
        <v>1.2894991060929926E-3</v>
      </c>
      <c r="V64" s="19">
        <v>1.0805310810263244E-5</v>
      </c>
      <c r="W64" s="24">
        <v>0</v>
      </c>
      <c r="X64" s="1">
        <v>6.3188510188928269E-3</v>
      </c>
      <c r="Y64" s="1">
        <v>921.98351236572569</v>
      </c>
      <c r="Z64" s="17">
        <v>3.1493879241647267E-2</v>
      </c>
      <c r="AA64" s="25">
        <v>0.24095122752833018</v>
      </c>
      <c r="AB64" s="25">
        <v>0.75810821080455981</v>
      </c>
      <c r="AC64" s="1">
        <v>3.4847127363098966E-4</v>
      </c>
      <c r="AD64" s="1">
        <v>2159.9238508867111</v>
      </c>
      <c r="AE64" s="1">
        <v>47741.155596833749</v>
      </c>
      <c r="AF64" s="1">
        <v>54.47</v>
      </c>
      <c r="AG64" s="24">
        <v>17530.588973658603</v>
      </c>
      <c r="AH64" s="24">
        <v>5.5827439186360104E-3</v>
      </c>
      <c r="AI64" s="24">
        <v>9.7868788982800062E-2</v>
      </c>
      <c r="AJ64" s="24">
        <v>0.32398463844979808</v>
      </c>
      <c r="AK64" s="24">
        <v>1.4181970438470508</v>
      </c>
      <c r="AL64" s="24">
        <v>79.206259876729419</v>
      </c>
      <c r="AM64" s="24">
        <v>20.708378167869508</v>
      </c>
      <c r="AN64" s="24">
        <v>3.6530954964364986</v>
      </c>
      <c r="AO64" s="24">
        <v>9.435603095921385</v>
      </c>
      <c r="AP64" s="24">
        <v>24679.222222222223</v>
      </c>
      <c r="AQ64" s="1">
        <v>1017.0009157509157</v>
      </c>
      <c r="AR64" s="24">
        <v>3173.042857142857</v>
      </c>
      <c r="AS64" s="24">
        <v>19.767370362779257</v>
      </c>
      <c r="AT64" s="24">
        <v>405.11250000000001</v>
      </c>
      <c r="AU64" s="24">
        <v>1354.0953890677267</v>
      </c>
      <c r="AV64" s="26">
        <v>61.708025815688408</v>
      </c>
      <c r="AW64" s="24">
        <v>42988.168722077273</v>
      </c>
      <c r="AX64" s="24">
        <v>0.96265523971519851</v>
      </c>
      <c r="AY64" s="26">
        <v>0.96319314964436153</v>
      </c>
      <c r="AZ64" s="24">
        <v>0.96581000875920897</v>
      </c>
      <c r="BA64" s="24">
        <v>4.1335278633207052E-2</v>
      </c>
      <c r="BB64" s="24">
        <v>10.174880763116057</v>
      </c>
      <c r="BC64" s="24">
        <v>0.11723191463465747</v>
      </c>
      <c r="BD64" s="24">
        <v>-0.44657669597072636</v>
      </c>
      <c r="BE64" s="26">
        <v>-0.86576216288983854</v>
      </c>
      <c r="BF64" s="26">
        <v>-0.75063497904359633</v>
      </c>
      <c r="BG64" s="26">
        <v>104342.67367112472</v>
      </c>
      <c r="BI64" s="1">
        <f t="shared" si="62"/>
        <v>2.0533880903490758</v>
      </c>
      <c r="BJ64" s="1">
        <f t="shared" si="63"/>
        <v>3.7476364214125448</v>
      </c>
      <c r="BK64" s="1">
        <f t="shared" si="13"/>
        <v>6.2404844290657433</v>
      </c>
      <c r="BL64" s="1">
        <f t="shared" si="51"/>
        <v>6.625002124104336</v>
      </c>
      <c r="BM64" s="1">
        <f t="shared" si="64"/>
        <v>5.4970719152390437</v>
      </c>
      <c r="BN64" s="1">
        <f t="shared" si="15"/>
        <v>5.1961414790996789</v>
      </c>
      <c r="BO64" s="1">
        <f t="shared" si="16"/>
        <v>1.0687207659425924</v>
      </c>
      <c r="BP64" s="1">
        <f t="shared" si="17"/>
        <v>1.1109865507763301</v>
      </c>
      <c r="BQ64" s="1">
        <f t="shared" si="18"/>
        <v>1.0824738367319189</v>
      </c>
      <c r="BR64" s="1">
        <f t="shared" si="19"/>
        <v>1.1322800066274901</v>
      </c>
      <c r="BT64" s="1">
        <f t="shared" si="52"/>
        <v>1.2662824207492795</v>
      </c>
      <c r="BV64" s="1">
        <f>6*((Q64-Q135)/(Q134-Q135))+1</f>
        <v>1.0746659555893057</v>
      </c>
      <c r="BW64" s="1">
        <f>6*((R64-R135)/(R134-R135))+1</f>
        <v>1.7236842105263159</v>
      </c>
      <c r="BX64" s="1">
        <f>6*((S64-S135)/(S134-S135))+1</f>
        <v>2.2941176470588234</v>
      </c>
      <c r="BY64" s="1">
        <f>6*((T64-T135)/(T134-T135))+1</f>
        <v>5.726323498296181</v>
      </c>
      <c r="CB64" s="1">
        <f>6*((W64-W135)/(W134-W135))+1</f>
        <v>1</v>
      </c>
      <c r="CC64" s="1">
        <f t="shared" si="53"/>
        <v>2.4375421807838915</v>
      </c>
      <c r="CE64" s="1">
        <f t="shared" si="54"/>
        <v>4.9051245975751971</v>
      </c>
      <c r="CF64" s="1">
        <f t="shared" ref="CF64:CM64" si="89">6*((AA64-AA135)/(AA134-AA135))+1</f>
        <v>4.0264038838069505</v>
      </c>
      <c r="CG64" s="1">
        <f t="shared" si="89"/>
        <v>1.8722435011217973</v>
      </c>
      <c r="CI64" s="1">
        <f t="shared" si="89"/>
        <v>2.2681503487844576</v>
      </c>
      <c r="CJ64" s="1">
        <f t="shared" si="89"/>
        <v>4.1854385220317845</v>
      </c>
      <c r="CK64" s="1">
        <f t="shared" si="89"/>
        <v>1</v>
      </c>
      <c r="CL64" s="1">
        <f t="shared" si="89"/>
        <v>7</v>
      </c>
      <c r="CM64" s="1">
        <f t="shared" si="89"/>
        <v>1</v>
      </c>
      <c r="CO64" s="1">
        <f>6*((AJ64-AJ135)/(AJ134-AJ135))+1</f>
        <v>1.7066323270060018</v>
      </c>
      <c r="CQ64" s="1">
        <f t="shared" si="56"/>
        <v>6.9214749997506244</v>
      </c>
      <c r="CU64" s="1">
        <f>6*((AP64-AP134)/(AP135-AP134))+1</f>
        <v>1.6491307994014686</v>
      </c>
      <c r="CV64" s="1">
        <f>6*((AQ64-AQ134)/(AQ135-AQ134))+1</f>
        <v>5.9957723026550358</v>
      </c>
      <c r="CX64" s="1">
        <f>6*((AS64-AS134)/(AS135-AS134))+1</f>
        <v>6.784627385890726</v>
      </c>
      <c r="CY64" s="1">
        <f t="shared" si="57"/>
        <v>5.3129587894397945</v>
      </c>
      <c r="CZ64" s="1">
        <f>6*((AU64-AU135)/(AU134-AU135))+1</f>
        <v>1.4016005310467832</v>
      </c>
      <c r="DA64" s="1">
        <f t="shared" si="58"/>
        <v>6.5159498735777373</v>
      </c>
      <c r="DB64" s="1">
        <f t="shared" si="59"/>
        <v>1.2945393182197491</v>
      </c>
      <c r="DC64" s="1">
        <f>6*((AX64-AX135)/(AX134-AX135))+1</f>
        <v>5.9537368670989608</v>
      </c>
      <c r="DD64" s="1">
        <f>6*((AY64-AY135)/(AY134-AY135))+1</f>
        <v>6.9023966501827267</v>
      </c>
      <c r="DE64" s="1">
        <f>6*((AZ64-AZ135)/(AZ134-AZ135))+1</f>
        <v>6.9173684099489234</v>
      </c>
      <c r="DF64" s="1">
        <f>6*((BA64-BA135)/(BA134-BA135))+1</f>
        <v>5.5916666923819953</v>
      </c>
      <c r="DG64" s="1">
        <f t="shared" si="60"/>
        <v>5.8150333863275039</v>
      </c>
      <c r="DI64" s="1">
        <f>6*((BD64-BD135)/(BD134-BD135))+1</f>
        <v>1.9609698045361887</v>
      </c>
      <c r="DJ64" s="1">
        <f>6*((BE64-BE135)/(BE134-BE135))+1</f>
        <v>1.4196295702929675</v>
      </c>
      <c r="DL64" s="1">
        <f>6*((BG64-BG135)/(BG134-BG135))+1</f>
        <v>1.2802340835641899</v>
      </c>
      <c r="DM64" s="1">
        <f t="shared" si="61"/>
        <v>3.5466162899284308</v>
      </c>
      <c r="DN64" s="27">
        <v>58</v>
      </c>
      <c r="DO64" s="5" t="s">
        <v>216</v>
      </c>
      <c r="DP64" s="1">
        <v>3.384935717279983</v>
      </c>
      <c r="DQ64" s="1" t="s">
        <v>209</v>
      </c>
      <c r="DR64" s="1">
        <v>3.2638160806468317</v>
      </c>
      <c r="DS64" s="5" t="s">
        <v>221</v>
      </c>
      <c r="DT64" s="1">
        <v>3.2640339627471886</v>
      </c>
    </row>
    <row r="65" spans="1:124">
      <c r="A65" s="6" t="s">
        <v>217</v>
      </c>
      <c r="B65" s="5" t="s">
        <v>218</v>
      </c>
      <c r="C65" s="22"/>
      <c r="D65" s="20">
        <v>15.88</v>
      </c>
      <c r="E65" s="20">
        <v>3.6422877756443824E-2</v>
      </c>
      <c r="F65" s="23">
        <v>15.05</v>
      </c>
      <c r="G65" s="23">
        <v>17296.599999999999</v>
      </c>
      <c r="H65" s="23">
        <v>115311</v>
      </c>
      <c r="I65" s="21">
        <v>8.52</v>
      </c>
      <c r="J65" s="31">
        <v>0</v>
      </c>
      <c r="K65" s="31">
        <v>17339.839382841532</v>
      </c>
      <c r="L65" s="31">
        <v>45559.513737850226</v>
      </c>
      <c r="M65" s="6">
        <v>-585.27800705335039</v>
      </c>
      <c r="N65" s="1">
        <v>22</v>
      </c>
      <c r="O65" s="1">
        <v>36.4</v>
      </c>
      <c r="P65" s="1">
        <v>0</v>
      </c>
      <c r="Q65" s="1">
        <v>0.4746028975388375</v>
      </c>
      <c r="R65" s="1">
        <v>66.400000000000006</v>
      </c>
      <c r="S65" s="1">
        <v>46.3</v>
      </c>
      <c r="T65" s="1">
        <v>0.96244673936592762</v>
      </c>
      <c r="U65" s="1">
        <v>8.2539206122908386E-4</v>
      </c>
      <c r="V65" s="19">
        <v>0</v>
      </c>
      <c r="W65" s="24">
        <v>23.037157748436414</v>
      </c>
      <c r="X65" s="1">
        <v>1.1489681532967156E-3</v>
      </c>
      <c r="Y65" s="1">
        <v>800</v>
      </c>
      <c r="Z65" s="17">
        <v>2.7637167626694595E-3</v>
      </c>
      <c r="AA65" s="25">
        <v>3.2437307267120498E-2</v>
      </c>
      <c r="AB65" s="25">
        <v>61.241157024793388</v>
      </c>
      <c r="AC65" s="1">
        <v>5.5274335253389191E-4</v>
      </c>
      <c r="AD65" s="1">
        <v>2206.2925466922675</v>
      </c>
      <c r="AE65" s="1">
        <v>551.16557646947388</v>
      </c>
      <c r="AF65" s="1">
        <v>54.47</v>
      </c>
      <c r="AG65" s="24">
        <v>564.70877832274994</v>
      </c>
      <c r="AH65" s="24">
        <v>0.31419095828242277</v>
      </c>
      <c r="AI65" s="24">
        <v>0.17742639221172107</v>
      </c>
      <c r="AJ65" s="24">
        <v>0.14269506021993367</v>
      </c>
      <c r="AK65" s="24">
        <v>2.2109734101355678</v>
      </c>
      <c r="AL65" s="24">
        <v>71.687903648106115</v>
      </c>
      <c r="AM65" s="24">
        <v>13.789492057950776</v>
      </c>
      <c r="AN65" s="24">
        <v>2.3564321871181706</v>
      </c>
      <c r="AO65" s="24">
        <v>10.548523206751055</v>
      </c>
      <c r="AP65" s="24">
        <v>11458</v>
      </c>
      <c r="AQ65" s="1">
        <v>1718.7</v>
      </c>
      <c r="AR65" s="24">
        <v>0</v>
      </c>
      <c r="AS65" s="24">
        <v>24.633333333333333</v>
      </c>
      <c r="AT65" s="24">
        <v>119.5</v>
      </c>
      <c r="AU65" s="24">
        <v>1032.944970617327</v>
      </c>
      <c r="AV65" s="26">
        <v>0</v>
      </c>
      <c r="AW65" s="24">
        <v>16034.374133632218</v>
      </c>
      <c r="AX65" s="24">
        <v>0.94491697043337386</v>
      </c>
      <c r="AY65" s="26">
        <v>0.82908059943296886</v>
      </c>
      <c r="AZ65" s="24">
        <v>0.89712434183880119</v>
      </c>
      <c r="BA65" s="24">
        <v>4.546778140206794E-2</v>
      </c>
      <c r="BB65" s="24">
        <v>6.756756756756757</v>
      </c>
      <c r="BC65" s="24">
        <v>0.10433875552688945</v>
      </c>
      <c r="BD65" s="24">
        <v>-0.58066813068720491</v>
      </c>
      <c r="BE65" s="26">
        <v>-0.8270273967684949</v>
      </c>
      <c r="BF65" s="26">
        <v>-0.99952811616679582</v>
      </c>
      <c r="BG65" s="26">
        <v>41357.062840059567</v>
      </c>
      <c r="BI65" s="1">
        <f t="shared" si="62"/>
        <v>6.1853182751540041</v>
      </c>
      <c r="BJ65" s="1">
        <f t="shared" si="63"/>
        <v>2.0129196524990185</v>
      </c>
      <c r="BK65" s="1">
        <f t="shared" si="13"/>
        <v>5.1764705882352935</v>
      </c>
      <c r="BL65" s="1">
        <f t="shared" si="51"/>
        <v>1.2598204423801298</v>
      </c>
      <c r="BM65" s="1">
        <f t="shared" si="64"/>
        <v>1.8683381358899092</v>
      </c>
      <c r="BN65" s="1">
        <f t="shared" si="15"/>
        <v>4.2508038585209</v>
      </c>
      <c r="BO65" s="1">
        <f t="shared" si="16"/>
        <v>1.0199127146164999</v>
      </c>
      <c r="BP65" s="1">
        <f t="shared" si="17"/>
        <v>1.0250330854235019</v>
      </c>
      <c r="BQ65" s="1">
        <f t="shared" si="18"/>
        <v>1.0398222448257475</v>
      </c>
      <c r="BR65" s="1">
        <f t="shared" si="19"/>
        <v>1.0405190487523446</v>
      </c>
      <c r="BT65" s="1">
        <f t="shared" si="52"/>
        <v>1.1608069164265129</v>
      </c>
      <c r="BV65" s="1">
        <f>6*((Q65-Q135)/(Q134-Q135))+1</f>
        <v>1.0314715990288981</v>
      </c>
      <c r="BW65" s="1">
        <f>6*((R65-R135)/(R134-R135))+1</f>
        <v>1.0983981693363845</v>
      </c>
      <c r="BX65" s="1">
        <f>6*((S65-S135)/(S134-S135))+1</f>
        <v>1.6642533936651582</v>
      </c>
      <c r="BY65" s="1">
        <f>6*((T65-T135)/(T134-T135))+1</f>
        <v>6.10932773500513</v>
      </c>
      <c r="CB65" s="1">
        <f>6*((W65-W135)/(W134-W135))+1</f>
        <v>3.8620144967649241</v>
      </c>
      <c r="CC65" s="1">
        <f t="shared" si="53"/>
        <v>1.2613909047393248</v>
      </c>
      <c r="CE65" s="1">
        <f t="shared" si="54"/>
        <v>1.3426906615034986</v>
      </c>
      <c r="CF65" s="1">
        <f t="shared" ref="CF65:CM65" si="90">6*((AA65-AA135)/(AA134-AA135))+1</f>
        <v>1.4074201808409987</v>
      </c>
      <c r="CG65" s="1">
        <f t="shared" si="90"/>
        <v>2.5431554457166801</v>
      </c>
      <c r="CI65" s="1">
        <f t="shared" si="90"/>
        <v>2.2953746778895585</v>
      </c>
      <c r="CJ65" s="1">
        <f t="shared" si="90"/>
        <v>1.034254017310728</v>
      </c>
      <c r="CK65" s="1">
        <f t="shared" si="90"/>
        <v>1</v>
      </c>
      <c r="CL65" s="1">
        <f t="shared" si="90"/>
        <v>1.1830212370676469</v>
      </c>
      <c r="CM65" s="1">
        <f t="shared" si="90"/>
        <v>1.2378068508215803</v>
      </c>
      <c r="CO65" s="1">
        <f>6*((AJ65-AJ135)/(AJ134-AJ135))+1</f>
        <v>1.6495057024239372</v>
      </c>
      <c r="CQ65" s="1">
        <f t="shared" si="56"/>
        <v>3.1293515101422291</v>
      </c>
      <c r="CU65" s="1">
        <f>6*((AP65-AP134)/(AP135-AP134))+1</f>
        <v>4.604856030621268</v>
      </c>
      <c r="CV65" s="1">
        <f>6*((AQ65-AQ134)/(AQ135-AQ134))+1</f>
        <v>5.3028863428776756</v>
      </c>
      <c r="CX65" s="1">
        <f>6*((AS65-AS134)/(AS135-AS134))+1</f>
        <v>6.6569963821361018</v>
      </c>
      <c r="CY65" s="1">
        <f t="shared" si="57"/>
        <v>2.0025756600128783</v>
      </c>
      <c r="CZ65" s="1">
        <f>6*((AU65-AU135)/(AU134-AU135))+1</f>
        <v>1.2159638731729585</v>
      </c>
      <c r="DA65" s="1">
        <f t="shared" si="58"/>
        <v>6.9679158537936257</v>
      </c>
      <c r="DB65" s="1">
        <f t="shared" si="59"/>
        <v>1.0908753311986368</v>
      </c>
      <c r="DC65" s="1">
        <f>6*((AX65-AX135)/(AX134-AX135))+1</f>
        <v>5.1754701196709529</v>
      </c>
      <c r="DD65" s="1">
        <f>6*((AY65-AY135)/(AY134-AY135))+1</f>
        <v>5.7702594459915577</v>
      </c>
      <c r="DE65" s="1">
        <f>6*((AZ65-AZ135)/(AZ134-AZ135))+1</f>
        <v>6.3756140071153755</v>
      </c>
      <c r="DF65" s="1">
        <f>6*((BA65-BA135)/(BA134-BA135))+1</f>
        <v>5.8880731493141738</v>
      </c>
      <c r="DG65" s="1">
        <f t="shared" si="60"/>
        <v>6.2131081081081074</v>
      </c>
      <c r="DI65" s="1">
        <f>6*((BD65-BD135)/(BD134-BD135))+1</f>
        <v>1.71017278323469</v>
      </c>
      <c r="DJ65" s="1">
        <f>6*((BE65-BE135)/(BE134-BE135))+1</f>
        <v>1.5566022888544226</v>
      </c>
      <c r="DL65" s="1">
        <f>6*((BG65-BG135)/(BG134-BG135))+1</f>
        <v>1.1110730461097813</v>
      </c>
      <c r="DM65" s="1">
        <f t="shared" si="61"/>
        <v>2.8459915230283981</v>
      </c>
      <c r="DN65" s="27">
        <v>59</v>
      </c>
      <c r="DO65" s="5" t="s">
        <v>135</v>
      </c>
      <c r="DP65" s="1">
        <v>3.384446848202407</v>
      </c>
      <c r="DQ65" s="1" t="s">
        <v>221</v>
      </c>
      <c r="DR65" s="1">
        <v>3.2598360753999489</v>
      </c>
      <c r="DS65" s="5" t="s">
        <v>223</v>
      </c>
      <c r="DT65" s="1">
        <v>3.2608267387588987</v>
      </c>
    </row>
    <row r="66" spans="1:124">
      <c r="A66" s="6" t="s">
        <v>219</v>
      </c>
      <c r="B66" s="5" t="s">
        <v>220</v>
      </c>
      <c r="C66" s="22"/>
      <c r="D66" s="20">
        <v>21.77</v>
      </c>
      <c r="E66" s="20">
        <v>5.3545807169628097E-2</v>
      </c>
      <c r="F66" s="23">
        <v>11.65</v>
      </c>
      <c r="G66" s="23">
        <v>3623.8</v>
      </c>
      <c r="H66" s="23">
        <v>15483.4</v>
      </c>
      <c r="I66" s="21">
        <v>8.6999999999999993</v>
      </c>
      <c r="J66" s="31">
        <v>67180.803488671838</v>
      </c>
      <c r="K66" s="31">
        <v>21538.195464565739</v>
      </c>
      <c r="L66" s="31">
        <v>56189.492840194784</v>
      </c>
      <c r="M66" s="6">
        <v>-895.84073942410237</v>
      </c>
      <c r="N66" s="1">
        <v>357.1</v>
      </c>
      <c r="O66" s="1">
        <v>49.2</v>
      </c>
      <c r="P66" s="1">
        <v>44.3</v>
      </c>
      <c r="Q66" s="1">
        <v>0.9484209033229497</v>
      </c>
      <c r="R66" s="1">
        <v>380.2</v>
      </c>
      <c r="S66" s="1">
        <v>61.2</v>
      </c>
      <c r="T66" s="1">
        <v>0.94359242710891067</v>
      </c>
      <c r="U66" s="1">
        <v>7.3942410238179881E-4</v>
      </c>
      <c r="V66" s="19">
        <v>8.1832614115580388E-6</v>
      </c>
      <c r="W66" s="24">
        <v>9.6786525649566943</v>
      </c>
      <c r="X66" s="1">
        <v>7.8747283327448535E-3</v>
      </c>
      <c r="Y66" s="1">
        <v>875.87791270101741</v>
      </c>
      <c r="Z66" s="17">
        <v>1.3611491481224871E-2</v>
      </c>
      <c r="AA66" s="25">
        <v>0.17030730874354205</v>
      </c>
      <c r="AB66" s="25">
        <v>2.3857686663405522</v>
      </c>
      <c r="AC66" s="1">
        <v>1.6366522823116076E-4</v>
      </c>
      <c r="AD66" s="1">
        <v>1917.3127424291192</v>
      </c>
      <c r="AE66" s="1">
        <v>9395.7805303358564</v>
      </c>
      <c r="AF66" s="1">
        <v>54.47</v>
      </c>
      <c r="AG66" s="24">
        <v>1579.089352839216</v>
      </c>
      <c r="AH66" s="24">
        <v>0.16448355437231657</v>
      </c>
      <c r="AI66" s="24">
        <v>0.25973422942647534</v>
      </c>
      <c r="AJ66" s="24">
        <v>0.1709265088570166</v>
      </c>
      <c r="AK66" s="24">
        <v>1.7037550258863836</v>
      </c>
      <c r="AL66" s="24">
        <v>75.481039383309422</v>
      </c>
      <c r="AM66" s="24">
        <v>17.176665702860323</v>
      </c>
      <c r="AN66" s="24">
        <v>2.2122083349245232</v>
      </c>
      <c r="AO66" s="24">
        <v>5.0817849769731618</v>
      </c>
      <c r="AP66" s="24">
        <v>14100.076923076924</v>
      </c>
      <c r="AQ66" s="1">
        <v>1851.5252525252524</v>
      </c>
      <c r="AR66" s="24">
        <v>0</v>
      </c>
      <c r="AS66" s="24">
        <v>26.464628297362111</v>
      </c>
      <c r="AT66" s="24">
        <v>293.35000000000002</v>
      </c>
      <c r="AU66" s="24">
        <v>1149.9441169169834</v>
      </c>
      <c r="AV66" s="26">
        <v>172.36485616554191</v>
      </c>
      <c r="AW66" s="24">
        <v>25629.376081788574</v>
      </c>
      <c r="AX66" s="24">
        <v>0.95541954369108806</v>
      </c>
      <c r="AY66" s="26">
        <v>0.87604868415524029</v>
      </c>
      <c r="AZ66" s="24">
        <v>0.92760402806761999</v>
      </c>
      <c r="BA66" s="24">
        <v>4.2213639396389974E-2</v>
      </c>
      <c r="BB66" s="24">
        <v>5.0902360018509949</v>
      </c>
      <c r="BC66" s="24">
        <v>0.38192916107678815</v>
      </c>
      <c r="BD66" s="24">
        <v>-0.62930047387197841</v>
      </c>
      <c r="BE66" s="26">
        <v>-0.95269607713446036</v>
      </c>
      <c r="BF66" s="26">
        <v>-0.42539256945389059</v>
      </c>
      <c r="BG66" s="26">
        <v>66802.563315576655</v>
      </c>
      <c r="BI66" s="1">
        <f t="shared" si="62"/>
        <v>5.2782340862422998</v>
      </c>
      <c r="BJ66" s="1">
        <f t="shared" si="63"/>
        <v>2.5525231136375788</v>
      </c>
      <c r="BK66" s="1">
        <f t="shared" si="13"/>
        <v>5.7647058823529411</v>
      </c>
      <c r="BL66" s="1">
        <f t="shared" si="51"/>
        <v>5.9066130448327616</v>
      </c>
      <c r="BM66" s="1">
        <f t="shared" si="64"/>
        <v>6.4769888932062738</v>
      </c>
      <c r="BN66" s="1">
        <f t="shared" si="15"/>
        <v>4.42443729903537</v>
      </c>
      <c r="BO66" s="1">
        <f t="shared" si="16"/>
        <v>1.2477402260978288</v>
      </c>
      <c r="BP66" s="1">
        <f t="shared" si="17"/>
        <v>1.0329845063811427</v>
      </c>
      <c r="BQ66" s="1">
        <f t="shared" si="18"/>
        <v>1.051028440271127</v>
      </c>
      <c r="BR66" s="1">
        <f t="shared" si="19"/>
        <v>1.0706171458336993</v>
      </c>
      <c r="BT66" s="1">
        <f t="shared" si="52"/>
        <v>1.2345821325648414</v>
      </c>
      <c r="BV66" s="1">
        <f>6*((Q66-Q135)/(Q134-Q135))+1</f>
        <v>1.0653344155125783</v>
      </c>
      <c r="BW66" s="1">
        <f>6*((R66-R135)/(R134-R135))+1</f>
        <v>1.9959954233409611</v>
      </c>
      <c r="BX66" s="1">
        <f>6*((S66-S135)/(S134-S135))+1</f>
        <v>1.9339366515837104</v>
      </c>
      <c r="BY66" s="1">
        <f>6*((T66-T135)/(T134-T135))+1</f>
        <v>5.4095415195312633</v>
      </c>
      <c r="CB66" s="1">
        <f>6*((W66-W135)/(W134-W135))+1</f>
        <v>2.2024245461416423</v>
      </c>
      <c r="CC66" s="1">
        <f t="shared" si="53"/>
        <v>2.791505149700181</v>
      </c>
      <c r="CE66" s="1">
        <f t="shared" si="54"/>
        <v>2.6877746239251881</v>
      </c>
      <c r="CF66" s="1">
        <f t="shared" ref="CF66:CM66" si="91">6*((AA66-AA135)/(AA134-AA135))+1</f>
        <v>3.1390997087224384</v>
      </c>
      <c r="CG66" s="1">
        <f t="shared" si="91"/>
        <v>1.8902984249852133</v>
      </c>
      <c r="CI66" s="1">
        <f t="shared" si="91"/>
        <v>2.125706733615722</v>
      </c>
      <c r="CJ66" s="1">
        <f t="shared" si="91"/>
        <v>1.6248668481424464</v>
      </c>
      <c r="CK66" s="1">
        <f t="shared" si="91"/>
        <v>1</v>
      </c>
      <c r="CL66" s="1">
        <f t="shared" si="91"/>
        <v>1.5308151735776763</v>
      </c>
      <c r="CM66" s="1">
        <f t="shared" si="91"/>
        <v>1.1224455460619804</v>
      </c>
      <c r="CO66" s="1">
        <f>6*((AJ66-AJ135)/(AJ134-AJ135))+1</f>
        <v>1.6584017867076879</v>
      </c>
      <c r="CQ66" s="1">
        <f t="shared" si="56"/>
        <v>5.0425408674083396</v>
      </c>
      <c r="CU66" s="1">
        <f>6*((AP66-AP134)/(AP135-AP134))+1</f>
        <v>4.0141955536166343</v>
      </c>
      <c r="CV66" s="1">
        <f>6*((AQ66-AQ134)/(AQ135-AQ134))+1</f>
        <v>5.1717293346322997</v>
      </c>
      <c r="CX66" s="1">
        <f>6*((AS66-AS134)/(AS135-AS134))+1</f>
        <v>6.6089627214107365</v>
      </c>
      <c r="CY66" s="1">
        <f t="shared" si="57"/>
        <v>4.0175788795878944</v>
      </c>
      <c r="CZ66" s="1">
        <f>6*((AU66-AU135)/(AU134-AU135))+1</f>
        <v>1.2835936480241263</v>
      </c>
      <c r="DA66" s="1">
        <f t="shared" si="58"/>
        <v>5.7054698406232607</v>
      </c>
      <c r="DB66" s="1">
        <f t="shared" si="59"/>
        <v>1.163375562875649</v>
      </c>
      <c r="DC66" s="1">
        <f>6*((AX66-AX135)/(AX134-AX135))+1</f>
        <v>5.6362706295200624</v>
      </c>
      <c r="DD66" s="1">
        <f>6*((AY66-AY135)/(AY134-AY135))+1</f>
        <v>6.1667496778145381</v>
      </c>
      <c r="DE66" s="1">
        <f>6*((AZ66-AZ135)/(AZ134-AZ135))+1</f>
        <v>6.616020848190125</v>
      </c>
      <c r="DF66" s="1">
        <f>6*((BA66-BA135)/(BA134-BA135))+1</f>
        <v>5.6546676911193927</v>
      </c>
      <c r="DG66" s="1">
        <f t="shared" si="60"/>
        <v>6.4071911152244327</v>
      </c>
      <c r="DI66" s="1">
        <f>6*((BD66-BD135)/(BD134-BD135))+1</f>
        <v>1.6192136042577305</v>
      </c>
      <c r="DJ66" s="1">
        <f>6*((BE66-BE135)/(BE134-BE135))+1</f>
        <v>1.1122164693083985</v>
      </c>
      <c r="DL66" s="1">
        <f>6*((BG66-BG135)/(BG134-BG135))+1</f>
        <v>1.1794122620384795</v>
      </c>
      <c r="DM66" s="1">
        <f t="shared" si="61"/>
        <v>3.2289950006584913</v>
      </c>
      <c r="DN66" s="27">
        <v>60</v>
      </c>
      <c r="DO66" s="5" t="s">
        <v>221</v>
      </c>
      <c r="DP66" s="1">
        <v>3.3799426477654686</v>
      </c>
      <c r="DQ66" s="1" t="s">
        <v>227</v>
      </c>
      <c r="DR66" s="1">
        <v>3.2588976196624939</v>
      </c>
      <c r="DS66" s="5" t="s">
        <v>239</v>
      </c>
      <c r="DT66" s="1">
        <v>3.2603283757167953</v>
      </c>
    </row>
    <row r="67" spans="1:124">
      <c r="A67" s="6" t="s">
        <v>222</v>
      </c>
      <c r="B67" s="5" t="s">
        <v>221</v>
      </c>
      <c r="C67" s="22"/>
      <c r="D67" s="20">
        <v>28.79</v>
      </c>
      <c r="E67" s="20">
        <v>4.0359752670039349E-2</v>
      </c>
      <c r="F67" s="23">
        <v>19.690000000000001</v>
      </c>
      <c r="G67" s="23">
        <v>1945.2</v>
      </c>
      <c r="H67" s="23">
        <v>11671.3</v>
      </c>
      <c r="I67" s="21">
        <v>8.08</v>
      </c>
      <c r="J67" s="31">
        <v>0</v>
      </c>
      <c r="K67" s="31">
        <v>75118.00960979081</v>
      </c>
      <c r="L67" s="31">
        <v>57802.555474270222</v>
      </c>
      <c r="M67" s="6">
        <v>-963.27513546056593</v>
      </c>
      <c r="N67" s="1">
        <v>9.1999999999999993</v>
      </c>
      <c r="O67" s="1">
        <v>34.200000000000003</v>
      </c>
      <c r="P67" s="1">
        <v>0</v>
      </c>
      <c r="Q67" s="1">
        <v>1.1424395727937042</v>
      </c>
      <c r="R67" s="1">
        <v>50.1</v>
      </c>
      <c r="S67" s="1">
        <v>24.1</v>
      </c>
      <c r="T67" s="1">
        <v>0.97820965842167251</v>
      </c>
      <c r="U67" s="1">
        <v>6.020469596628537E-4</v>
      </c>
      <c r="V67" s="19">
        <v>1.1242270938729624E-4</v>
      </c>
      <c r="W67" s="24">
        <v>1.7391294315082861</v>
      </c>
      <c r="X67" s="1">
        <v>3.0934719075415457E-4</v>
      </c>
      <c r="Y67" s="1">
        <v>92.592592592592581</v>
      </c>
      <c r="Z67" s="17">
        <v>1.1242270938729624E-2</v>
      </c>
      <c r="AA67" s="25">
        <v>0.14918493535694211</v>
      </c>
      <c r="AB67" s="25">
        <v>2.4544793850454227</v>
      </c>
      <c r="AC67" s="1">
        <v>1.1242270938729624E-3</v>
      </c>
      <c r="AD67" s="1">
        <v>5785.3625632377743</v>
      </c>
      <c r="AE67" s="1">
        <v>296.90394291928374</v>
      </c>
      <c r="AF67" s="1">
        <v>54.47</v>
      </c>
      <c r="AG67" s="24">
        <v>101.91271341012848</v>
      </c>
      <c r="AH67" s="24">
        <v>2.8780213603147837</v>
      </c>
      <c r="AI67" s="24">
        <v>0.29330696608198864</v>
      </c>
      <c r="AJ67" s="24">
        <v>0.30444069702079818</v>
      </c>
      <c r="AK67" s="24">
        <v>1.9224283305227656</v>
      </c>
      <c r="AL67" s="24">
        <v>74.041596402473303</v>
      </c>
      <c r="AM67" s="24">
        <v>19.111860595840362</v>
      </c>
      <c r="AN67" s="24">
        <v>3.1478358628442944</v>
      </c>
      <c r="AO67" s="24">
        <v>5.8823529411764701</v>
      </c>
      <c r="AP67" s="24">
        <v>2965</v>
      </c>
      <c r="AQ67" s="1">
        <v>635.35714285714289</v>
      </c>
      <c r="AR67" s="24">
        <v>0</v>
      </c>
      <c r="AS67" s="24">
        <v>23.017857142857142</v>
      </c>
      <c r="AT67" s="24">
        <v>319</v>
      </c>
      <c r="AU67" s="24">
        <v>2062.2017245643619</v>
      </c>
      <c r="AV67" s="26">
        <v>415.22203485103989</v>
      </c>
      <c r="AW67" s="24">
        <v>33378.745690757023</v>
      </c>
      <c r="AX67" s="24">
        <v>0.98176291793313075</v>
      </c>
      <c r="AY67" s="26">
        <v>0.95086119554204662</v>
      </c>
      <c r="AZ67" s="24">
        <v>0.84599797365754814</v>
      </c>
      <c r="BA67" s="24">
        <v>5.2196699846517966E-2</v>
      </c>
      <c r="BB67" s="24">
        <v>5.4644808743169397</v>
      </c>
      <c r="BC67" s="24">
        <v>-0.34902550608338884</v>
      </c>
      <c r="BD67" s="24">
        <v>-0.51913770403880233</v>
      </c>
      <c r="BE67" s="26">
        <v>-0.7319210606678731</v>
      </c>
      <c r="BF67" s="26">
        <v>-0.25548294414241868</v>
      </c>
      <c r="BG67" s="26">
        <v>89375.058073234119</v>
      </c>
      <c r="BI67" s="1">
        <f t="shared" si="62"/>
        <v>4.1971252566735116</v>
      </c>
      <c r="BJ67" s="1">
        <f t="shared" si="63"/>
        <v>2.1369843658540835</v>
      </c>
      <c r="BK67" s="1">
        <f t="shared" si="13"/>
        <v>4.3737024221453282</v>
      </c>
      <c r="BL67" s="1">
        <f t="shared" si="51"/>
        <v>6.477096490979636</v>
      </c>
      <c r="BM67" s="1">
        <f t="shared" si="64"/>
        <v>6.6529786751099333</v>
      </c>
      <c r="BN67" s="1">
        <f t="shared" si="15"/>
        <v>3.8263665594855309</v>
      </c>
      <c r="BO67" s="1">
        <f t="shared" si="16"/>
        <v>1.0199127146164999</v>
      </c>
      <c r="BP67" s="1">
        <f t="shared" si="17"/>
        <v>1.1344612865321653</v>
      </c>
      <c r="BQ67" s="1">
        <f t="shared" si="18"/>
        <v>1.0527289417461581</v>
      </c>
      <c r="BR67" s="1">
        <f t="shared" si="19"/>
        <v>1.0771525307558829</v>
      </c>
      <c r="BT67" s="1">
        <f t="shared" si="52"/>
        <v>1.1481268011527377</v>
      </c>
      <c r="BV67" s="1">
        <f>6*((Q67-Q135)/(Q134-Q135))+1</f>
        <v>1.0792005381978558</v>
      </c>
      <c r="BW67" s="1">
        <f>6*((R67-R135)/(R134-R135))+1</f>
        <v>1.0517734553775744</v>
      </c>
      <c r="BX67" s="1">
        <f>6*((S67-S135)/(S134-S135))+1</f>
        <v>1.2624434389140271</v>
      </c>
      <c r="BY67" s="1">
        <f>6*((T67-T135)/(T134-T135))+1</f>
        <v>6.6943755118995316</v>
      </c>
      <c r="CB67" s="1">
        <f>6*((W67-W135)/(W134-W135))+1</f>
        <v>1.2160602318688851</v>
      </c>
      <c r="CC67" s="1">
        <f t="shared" si="53"/>
        <v>1.0703766608654777</v>
      </c>
      <c r="CE67" s="1">
        <f t="shared" si="54"/>
        <v>2.394000035326914</v>
      </c>
      <c r="CF67" s="1">
        <f t="shared" ref="CF67:CM67" si="92">6*((AA67-AA135)/(AA134-AA135))+1</f>
        <v>2.8737977490347228</v>
      </c>
      <c r="CG67" s="1">
        <f t="shared" si="92"/>
        <v>1.8910606028648793</v>
      </c>
      <c r="CI67" s="1">
        <f t="shared" si="92"/>
        <v>4.3967445423608771</v>
      </c>
      <c r="CJ67" s="1">
        <f t="shared" si="92"/>
        <v>1.0172753038284266</v>
      </c>
      <c r="CK67" s="1">
        <f t="shared" si="92"/>
        <v>1</v>
      </c>
      <c r="CL67" s="1">
        <f t="shared" si="92"/>
        <v>1.0243454212437517</v>
      </c>
      <c r="CM67" s="1">
        <f t="shared" si="92"/>
        <v>3.2134394022909749</v>
      </c>
      <c r="CO67" s="1">
        <f>6*((AJ67-AJ135)/(AJ134-AJ135))+1</f>
        <v>1.700473785429758</v>
      </c>
      <c r="CQ67" s="1">
        <f t="shared" si="56"/>
        <v>4.3165117496606031</v>
      </c>
      <c r="CU67" s="1">
        <f>6*((AP67-AP134)/(AP135-AP134))+1</f>
        <v>6.5035439103663562</v>
      </c>
      <c r="CV67" s="1">
        <f>6*((AQ67-AQ134)/(AQ135-AQ134))+1</f>
        <v>6.3726227472548569</v>
      </c>
      <c r="CX67" s="1">
        <f>6*((AS67-AS134)/(AS135-AS134))+1</f>
        <v>6.6993692585800613</v>
      </c>
      <c r="CY67" s="1">
        <f t="shared" si="57"/>
        <v>4.3148744365743728</v>
      </c>
      <c r="CZ67" s="1">
        <f>6*((AU67-AU135)/(AU134-AU135))+1</f>
        <v>1.8109118256580294</v>
      </c>
      <c r="DA67" s="1">
        <f t="shared" si="58"/>
        <v>3.9267193237148019</v>
      </c>
      <c r="DB67" s="1">
        <f t="shared" si="59"/>
        <v>1.221930120241733</v>
      </c>
      <c r="DC67" s="1">
        <f>6*((AX67-AX135)/(AX134-AX135))+1</f>
        <v>6.7920864457023491</v>
      </c>
      <c r="DD67" s="1">
        <f>6*((AY67-AY135)/(AY134-AY135))+1</f>
        <v>6.7982940586086924</v>
      </c>
      <c r="DE67" s="1">
        <f>6*((AZ67-AZ135)/(AZ134-AZ135))+1</f>
        <v>5.9723576029054701</v>
      </c>
      <c r="DF67" s="1">
        <f>6*((BA67-BA135)/(BA134-BA135))+1</f>
        <v>6.3707092143481461</v>
      </c>
      <c r="DG67" s="1">
        <f t="shared" si="60"/>
        <v>6.3636065573770484</v>
      </c>
      <c r="DI67" s="1">
        <f>6*((BD67-BD135)/(BD134-BD135))+1</f>
        <v>1.8252558066616391</v>
      </c>
      <c r="DJ67" s="1">
        <f>6*((BE67-BE135)/(BE134-BE135))+1</f>
        <v>1.8929144629698491</v>
      </c>
      <c r="DL67" s="1">
        <f>6*((BG67-BG135)/(BG134-BG135))+1</f>
        <v>1.2400354199432413</v>
      </c>
      <c r="DM67" s="1">
        <f t="shared" si="61"/>
        <v>3.2715177539314846</v>
      </c>
      <c r="DN67" s="27">
        <v>61</v>
      </c>
      <c r="DO67" s="5" t="s">
        <v>223</v>
      </c>
      <c r="DP67" s="1">
        <v>3.3774234004790946</v>
      </c>
      <c r="DQ67" s="1" t="s">
        <v>223</v>
      </c>
      <c r="DR67" s="1">
        <v>3.2587147915950299</v>
      </c>
      <c r="DS67" s="5" t="s">
        <v>230</v>
      </c>
      <c r="DT67" s="1">
        <v>3.2587775335921823</v>
      </c>
    </row>
    <row r="68" spans="1:124">
      <c r="A68" s="6" t="s">
        <v>224</v>
      </c>
      <c r="B68" s="5" t="s">
        <v>110</v>
      </c>
      <c r="C68" s="22"/>
      <c r="D68" s="20">
        <v>26.36</v>
      </c>
      <c r="E68" s="20">
        <v>7.4524714828897332E-2</v>
      </c>
      <c r="F68" s="23">
        <v>12.6</v>
      </c>
      <c r="G68" s="23">
        <v>3777.2</v>
      </c>
      <c r="H68" s="23">
        <v>7974</v>
      </c>
      <c r="I68" s="21">
        <v>9.27</v>
      </c>
      <c r="J68" s="31">
        <v>1763382.5965630934</v>
      </c>
      <c r="K68" s="31">
        <v>501078.14532437507</v>
      </c>
      <c r="L68" s="31">
        <v>88256.898255241947</v>
      </c>
      <c r="M68" s="6">
        <v>-6001.9442918128407</v>
      </c>
      <c r="N68" s="1">
        <v>402.5</v>
      </c>
      <c r="O68" s="1">
        <v>498.5</v>
      </c>
      <c r="P68" s="1">
        <v>0</v>
      </c>
      <c r="Q68" s="1">
        <v>38.261694037699215</v>
      </c>
      <c r="R68" s="1">
        <v>1929.4</v>
      </c>
      <c r="S68" s="1">
        <v>37</v>
      </c>
      <c r="T68" s="1">
        <v>0.96382449993889274</v>
      </c>
      <c r="U68" s="1">
        <v>1.4793524662918974E-3</v>
      </c>
      <c r="V68" s="19">
        <v>1.6179920718388479E-5</v>
      </c>
      <c r="W68" s="24">
        <v>4.5932177630016628</v>
      </c>
      <c r="X68" s="1">
        <v>5.1195247128315718E-3</v>
      </c>
      <c r="Y68" s="1">
        <v>1000</v>
      </c>
      <c r="Z68" s="17">
        <v>1.7943532076692824E-2</v>
      </c>
      <c r="AA68" s="25">
        <v>0.16390259687727529</v>
      </c>
      <c r="AB68" s="25">
        <v>1.5736638237384506</v>
      </c>
      <c r="AC68" s="1">
        <v>5.5011730442520827E-4</v>
      </c>
      <c r="AD68" s="1">
        <v>2281.1299360893136</v>
      </c>
      <c r="AE68" s="1">
        <v>5773.8557177442335</v>
      </c>
      <c r="AF68" s="1">
        <v>54.47</v>
      </c>
      <c r="AG68" s="24">
        <v>447.03620435734854</v>
      </c>
      <c r="AH68" s="24">
        <v>1.0824366960601892</v>
      </c>
      <c r="AI68" s="24">
        <v>0.48388839206385603</v>
      </c>
      <c r="AJ68" s="24">
        <v>1.5313809562333145</v>
      </c>
      <c r="AK68" s="24">
        <v>1.6357899846290755</v>
      </c>
      <c r="AL68" s="24">
        <v>75.987379661839654</v>
      </c>
      <c r="AM68" s="24">
        <v>16.859477388560794</v>
      </c>
      <c r="AN68" s="24">
        <v>2.8638459671547611</v>
      </c>
      <c r="AO68" s="24">
        <v>10.55662188099808</v>
      </c>
      <c r="AP68" s="24">
        <v>6867.2222222222226</v>
      </c>
      <c r="AQ68" s="1">
        <v>3090.25</v>
      </c>
      <c r="AR68" s="24">
        <v>0</v>
      </c>
      <c r="AS68" s="24">
        <v>18.892008639308855</v>
      </c>
      <c r="AT68" s="24">
        <v>258.66666666666669</v>
      </c>
      <c r="AU68" s="24">
        <v>822.2139030822749</v>
      </c>
      <c r="AV68" s="26">
        <v>5.3069762964161473</v>
      </c>
      <c r="AW68" s="24">
        <v>93420.5277525157</v>
      </c>
      <c r="AX68" s="24">
        <v>0.97549633339295294</v>
      </c>
      <c r="AY68" s="26">
        <v>0.93131818994813087</v>
      </c>
      <c r="AZ68" s="24">
        <v>0.95081380790556247</v>
      </c>
      <c r="BA68" s="24">
        <v>3.1336834975619003E-2</v>
      </c>
      <c r="BB68" s="24">
        <v>9.8654708520179373</v>
      </c>
      <c r="BC68" s="24">
        <v>-0.96310775149797201</v>
      </c>
      <c r="BD68" s="24">
        <v>-0.29241449117214197</v>
      </c>
      <c r="BE68" s="26">
        <v>-0.88773504999359487</v>
      </c>
      <c r="BF68" s="26">
        <v>-0.5279696845703149</v>
      </c>
      <c r="BG68" s="26">
        <v>244044.79131595729</v>
      </c>
      <c r="BI68" s="1">
        <f t="shared" si="62"/>
        <v>4.571355236139631</v>
      </c>
      <c r="BJ68" s="1">
        <f t="shared" si="63"/>
        <v>3.2136419508811387</v>
      </c>
      <c r="BK68" s="1">
        <f t="shared" si="13"/>
        <v>5.6003460207612452</v>
      </c>
      <c r="BL68" s="1">
        <f t="shared" si="51"/>
        <v>5.8544790280098553</v>
      </c>
      <c r="BM68" s="1">
        <f t="shared" si="64"/>
        <v>6.8236685889716888</v>
      </c>
      <c r="BN68" s="1">
        <f t="shared" si="15"/>
        <v>4.97427652733119</v>
      </c>
      <c r="BO68" s="1">
        <f t="shared" si="16"/>
        <v>7</v>
      </c>
      <c r="BP68" s="1">
        <f t="shared" si="17"/>
        <v>1.941202850208545</v>
      </c>
      <c r="BQ68" s="1">
        <f t="shared" si="18"/>
        <v>1.0848341146800238</v>
      </c>
      <c r="BR68" s="1">
        <f t="shared" si="19"/>
        <v>1.5654736898049078</v>
      </c>
      <c r="BT68" s="1">
        <f t="shared" si="52"/>
        <v>3.8242074927953893</v>
      </c>
      <c r="BV68" s="1">
        <f>6*((Q68-Q135)/(Q134-Q135))+1</f>
        <v>3.7320387305244802</v>
      </c>
      <c r="BW68" s="1">
        <f>6*((R68-R135)/(R134-R135))+1</f>
        <v>6.4273455377574376</v>
      </c>
      <c r="BX68" s="1">
        <f>6*((S68-S135)/(S134-S135))+1</f>
        <v>1.4959276018099548</v>
      </c>
      <c r="BY68" s="1">
        <f>6*((T68-T135)/(T134-T135))+1</f>
        <v>6.1604639336657598</v>
      </c>
      <c r="CB68" s="1">
        <f>6*((W68-W135)/(W134-W135))+1</f>
        <v>1.5706370537572567</v>
      </c>
      <c r="CC68" s="1">
        <f t="shared" si="53"/>
        <v>2.1646947678077151</v>
      </c>
      <c r="CE68" s="1">
        <f t="shared" si="54"/>
        <v>3.224931642825708</v>
      </c>
      <c r="CF68" s="1">
        <f t="shared" ref="CF68:CM68" si="93">6*((AA68-AA135)/(AA134-AA135))+1</f>
        <v>3.0586550267610022</v>
      </c>
      <c r="CG68" s="1">
        <f t="shared" si="93"/>
        <v>1.8812901019947379</v>
      </c>
      <c r="CI68" s="1">
        <f t="shared" si="93"/>
        <v>2.3393137553838974</v>
      </c>
      <c r="CJ68" s="1">
        <f t="shared" si="93"/>
        <v>1.3830072219425227</v>
      </c>
      <c r="CK68" s="1">
        <f t="shared" si="93"/>
        <v>1</v>
      </c>
      <c r="CL68" s="1">
        <f t="shared" si="93"/>
        <v>1.1426756224661418</v>
      </c>
      <c r="CM68" s="1">
        <f t="shared" si="93"/>
        <v>1.8298004888868094</v>
      </c>
      <c r="CO68" s="1">
        <f>6*((AJ68-AJ135)/(AJ134-AJ135))+1</f>
        <v>2.0870980815257152</v>
      </c>
      <c r="CQ68" s="1">
        <f t="shared" si="56"/>
        <v>5.2979297856188481</v>
      </c>
      <c r="CU68" s="1">
        <f>6*((AP68-AP134)/(AP135-AP134))+1</f>
        <v>5.6311664186195909</v>
      </c>
      <c r="CV68" s="1">
        <f>6*((AQ68-AQ134)/(AQ135-AQ134))+1</f>
        <v>3.9485625886296249</v>
      </c>
      <c r="CX68" s="1">
        <f>6*((AS68-AS134)/(AS135-AS134))+1</f>
        <v>6.8075875473409848</v>
      </c>
      <c r="CY68" s="1">
        <f t="shared" si="57"/>
        <v>3.6155827430779142</v>
      </c>
      <c r="CZ68" s="1">
        <f>6*((AU68-AU135)/(AU134-AU135))+1</f>
        <v>1.0941536283781752</v>
      </c>
      <c r="DA68" s="1">
        <f t="shared" si="58"/>
        <v>6.929046149049606</v>
      </c>
      <c r="DB68" s="1">
        <f t="shared" si="59"/>
        <v>1.6756083095009435</v>
      </c>
      <c r="DC68" s="1">
        <f>6*((AX68-AX135)/(AX134-AX135))+1</f>
        <v>6.5171399844619575</v>
      </c>
      <c r="DD68" s="1">
        <f>6*((AY68-AY135)/(AY134-AY135))+1</f>
        <v>6.6333179718836748</v>
      </c>
      <c r="DE68" s="1">
        <f>6*((AZ68-AZ135)/(AZ134-AZ135))+1</f>
        <v>6.7990867042816614</v>
      </c>
      <c r="DF68" s="1">
        <f>6*((BA68-BA135)/(BA134-BA135))+1</f>
        <v>4.8745217985629417</v>
      </c>
      <c r="DG68" s="1">
        <f t="shared" si="60"/>
        <v>5.8510672645739916</v>
      </c>
      <c r="DI68" s="1">
        <f>6*((BD68-BD135)/(BD134-BD135))+1</f>
        <v>2.2493060569038819</v>
      </c>
      <c r="DJ68" s="1">
        <f>6*((BE68-BE135)/(BE134-BE135))+1</f>
        <v>1.3419297057367425</v>
      </c>
      <c r="DL68" s="1">
        <f>6*((BG68-BG135)/(BG134-BG135))+1</f>
        <v>1.6554333527871545</v>
      </c>
      <c r="DM68" s="1">
        <f t="shared" si="61"/>
        <v>3.7350667875262009</v>
      </c>
      <c r="DN68" s="27">
        <v>62</v>
      </c>
      <c r="DO68" s="5" t="s">
        <v>154</v>
      </c>
      <c r="DP68" s="1">
        <v>3.3757765135332582</v>
      </c>
      <c r="DQ68" s="1" t="s">
        <v>230</v>
      </c>
      <c r="DR68" s="1">
        <v>3.2575005195096374</v>
      </c>
      <c r="DS68" s="5" t="s">
        <v>213</v>
      </c>
      <c r="DT68" s="1">
        <v>3.2577690147515428</v>
      </c>
    </row>
    <row r="69" spans="1:124">
      <c r="A69" s="6" t="s">
        <v>225</v>
      </c>
      <c r="B69" s="5" t="s">
        <v>226</v>
      </c>
      <c r="C69" s="22"/>
      <c r="D69" s="20">
        <v>22.44</v>
      </c>
      <c r="E69" s="20">
        <v>1.4526931421564004E-2</v>
      </c>
      <c r="F69" s="23">
        <v>27.97</v>
      </c>
      <c r="G69" s="23">
        <v>6034.3</v>
      </c>
      <c r="H69" s="23">
        <v>9654.9</v>
      </c>
      <c r="I69" s="21">
        <v>6.81</v>
      </c>
      <c r="J69" s="31">
        <v>152062.76211883203</v>
      </c>
      <c r="K69" s="31">
        <v>16701.345190105101</v>
      </c>
      <c r="L69" s="31">
        <v>45305.354500596957</v>
      </c>
      <c r="M69" s="6">
        <v>-1583.5832083958021</v>
      </c>
      <c r="N69" s="1">
        <v>47.8</v>
      </c>
      <c r="O69" s="1">
        <v>34.5</v>
      </c>
      <c r="P69" s="1">
        <v>0</v>
      </c>
      <c r="Q69" s="1">
        <v>0.25551048643209762</v>
      </c>
      <c r="R69" s="1">
        <v>38.799999999999997</v>
      </c>
      <c r="S69" s="1">
        <v>62.2</v>
      </c>
      <c r="T69" s="1">
        <v>0.94904401956425077</v>
      </c>
      <c r="U69" s="1">
        <v>1.0307346326836582E-3</v>
      </c>
      <c r="V69" s="19">
        <v>0</v>
      </c>
      <c r="W69" s="24">
        <v>8.6850867850098616</v>
      </c>
      <c r="X69" s="1">
        <v>1.5632823723595631E-3</v>
      </c>
      <c r="Y69" s="1">
        <v>924.15316642120763</v>
      </c>
      <c r="Z69" s="17">
        <v>9.4645159261704873E-3</v>
      </c>
      <c r="AA69" s="25">
        <v>0.14322548187277931</v>
      </c>
      <c r="AB69" s="25">
        <v>13.105638757457312</v>
      </c>
      <c r="AC69" s="1">
        <v>1.0690815331886928E-3</v>
      </c>
      <c r="AD69" s="1">
        <v>3391.5794107474139</v>
      </c>
      <c r="AE69" s="1">
        <v>829.80668473544563</v>
      </c>
      <c r="AF69" s="1">
        <v>54.47</v>
      </c>
      <c r="AG69" s="24">
        <v>73.221015143318795</v>
      </c>
      <c r="AH69" s="24">
        <v>2.9399742162689053</v>
      </c>
      <c r="AI69" s="24">
        <v>0.21526789661039233</v>
      </c>
      <c r="AJ69" s="24">
        <v>0.10263182718611452</v>
      </c>
      <c r="AK69" s="24">
        <v>2.3991447347734489</v>
      </c>
      <c r="AL69" s="24">
        <v>71.499544068169669</v>
      </c>
      <c r="AM69" s="24">
        <v>20.87853347168506</v>
      </c>
      <c r="AN69" s="24">
        <v>3.3959060465993773</v>
      </c>
      <c r="AO69" s="24">
        <v>6.024096385542169</v>
      </c>
      <c r="AP69" s="24">
        <v>3180.3</v>
      </c>
      <c r="AQ69" s="1">
        <v>2120.1999999999998</v>
      </c>
      <c r="AR69" s="24">
        <v>0</v>
      </c>
      <c r="AS69" s="24">
        <v>18.060538116591928</v>
      </c>
      <c r="AT69" s="24">
        <v>203.33333333333334</v>
      </c>
      <c r="AU69" s="24">
        <v>1643.110163821023</v>
      </c>
      <c r="AV69" s="26">
        <v>0</v>
      </c>
      <c r="AW69" s="24">
        <v>26092.08831668225</v>
      </c>
      <c r="AX69" s="24">
        <v>0.96421398575862693</v>
      </c>
      <c r="AY69" s="26">
        <v>0.84206682490414464</v>
      </c>
      <c r="AZ69" s="24">
        <v>0.54391090012780718</v>
      </c>
      <c r="BA69" s="24">
        <v>-1.6437472005640928E-3</v>
      </c>
      <c r="BB69" s="24">
        <v>6.024096385542169</v>
      </c>
      <c r="BC69" s="24">
        <v>-0.4743696757873912</v>
      </c>
      <c r="BD69" s="24">
        <v>-0.28571573708725195</v>
      </c>
      <c r="BE69" s="26">
        <v>-0.76547965397754458</v>
      </c>
      <c r="BF69" s="26">
        <v>-0.23201441717302201</v>
      </c>
      <c r="BG69" s="26">
        <v>77755.498944475796</v>
      </c>
      <c r="BI69" s="1">
        <f t="shared" si="62"/>
        <v>5.1750513347022586</v>
      </c>
      <c r="BJ69" s="1">
        <f t="shared" si="63"/>
        <v>1.3229017156086207</v>
      </c>
      <c r="BK69" s="1">
        <f t="shared" si="13"/>
        <v>2.9411764705882351</v>
      </c>
      <c r="BL69" s="1">
        <f t="shared" si="51"/>
        <v>5.0873884845223589</v>
      </c>
      <c r="BM69" s="1">
        <f t="shared" si="64"/>
        <v>6.7460679949678957</v>
      </c>
      <c r="BN69" s="1">
        <f t="shared" si="15"/>
        <v>2.6012861736334401</v>
      </c>
      <c r="BO69" s="1">
        <f t="shared" si="16"/>
        <v>1.5355969411136206</v>
      </c>
      <c r="BP69" s="1">
        <f t="shared" si="17"/>
        <v>1.0238238177943084</v>
      </c>
      <c r="BQ69" s="1">
        <f t="shared" si="18"/>
        <v>1.0395543084488754</v>
      </c>
      <c r="BR69" s="1">
        <f t="shared" si="19"/>
        <v>1.1372695076288974</v>
      </c>
      <c r="BT69" s="1">
        <f t="shared" si="52"/>
        <v>1.1498559077809798</v>
      </c>
      <c r="BV69" s="1">
        <f>6*((Q69-Q135)/(Q134-Q135))+1</f>
        <v>1.0158135066396126</v>
      </c>
      <c r="BW69" s="1">
        <f>6*((R69-R135)/(R134-R135))+1</f>
        <v>1.0194508009153318</v>
      </c>
      <c r="BX69" s="1">
        <f>6*((S69-S135)/(S134-S135))+1</f>
        <v>1.9520361990950226</v>
      </c>
      <c r="BY69" s="1">
        <f>6*((T69-T135)/(T134-T135))+1</f>
        <v>5.6118798069545317</v>
      </c>
      <c r="CB69" s="1">
        <f>6*((W69-W135)/(W134-W135))+1</f>
        <v>2.0789891945783454</v>
      </c>
      <c r="CC69" s="1">
        <f t="shared" si="53"/>
        <v>1.3556476239151063</v>
      </c>
      <c r="CE69" s="1">
        <f t="shared" si="54"/>
        <v>2.1735649858768369</v>
      </c>
      <c r="CF69" s="1">
        <f t="shared" ref="CF69:CM69" si="94">6*((AA69-AA135)/(AA134-AA135))+1</f>
        <v>2.7989456166972082</v>
      </c>
      <c r="CG69" s="1">
        <f t="shared" si="94"/>
        <v>2.0092092442918656</v>
      </c>
      <c r="CI69" s="1">
        <f t="shared" si="94"/>
        <v>2.9912890035006647</v>
      </c>
      <c r="CJ69" s="1">
        <f t="shared" si="94"/>
        <v>1.0528607078899614</v>
      </c>
      <c r="CK69" s="1">
        <f t="shared" si="94"/>
        <v>1</v>
      </c>
      <c r="CL69" s="1">
        <f t="shared" si="94"/>
        <v>1.0145080890470777</v>
      </c>
      <c r="CM69" s="1">
        <f t="shared" si="94"/>
        <v>3.2611789402816442</v>
      </c>
      <c r="CO69" s="1">
        <f>6*((AJ69-AJ135)/(AJ134-AJ135))+1</f>
        <v>1.6368812741726628</v>
      </c>
      <c r="CQ69" s="1">
        <f t="shared" si="56"/>
        <v>3.0343463300404396</v>
      </c>
      <c r="CU69" s="1">
        <f>6*((AP69-AP134)/(AP135-AP134))+1</f>
        <v>6.4554116248948956</v>
      </c>
      <c r="CV69" s="1">
        <f>6*((AQ69-AQ134)/(AQ135-AQ134))+1</f>
        <v>4.9064290592711046</v>
      </c>
      <c r="CX69" s="1">
        <f>6*((AS69-AS134)/(AS135-AS134))+1</f>
        <v>6.8293964715043884</v>
      </c>
      <c r="CY69" s="1">
        <f t="shared" si="57"/>
        <v>2.9742433998712174</v>
      </c>
      <c r="CZ69" s="1">
        <f>6*((AU69-AU135)/(AU134-AU135))+1</f>
        <v>1.5686616145111487</v>
      </c>
      <c r="DA69" s="1">
        <f t="shared" si="58"/>
        <v>6.9679158537936257</v>
      </c>
      <c r="DB69" s="1">
        <f t="shared" si="59"/>
        <v>1.1668718356654659</v>
      </c>
      <c r="DC69" s="1">
        <f>6*((AX69-AX135)/(AX134-AX135))+1</f>
        <v>6.0221268658080414</v>
      </c>
      <c r="DD69" s="1">
        <f>6*((AY69-AY135)/(AY134-AY135))+1</f>
        <v>5.8798851967118209</v>
      </c>
      <c r="DE69" s="1">
        <f>6*((AZ69-AZ135)/(AZ134-AZ135))+1</f>
        <v>3.5896625012697401</v>
      </c>
      <c r="DF69" s="1">
        <f>6*((BA69-BA135)/(BA134-BA135))+1</f>
        <v>2.5089680271137769</v>
      </c>
      <c r="DG69" s="1">
        <f t="shared" si="60"/>
        <v>6.2984337349397599</v>
      </c>
      <c r="DI69" s="1">
        <f>6*((BD69-BD135)/(BD134-BD135))+1</f>
        <v>2.2618350269643028</v>
      </c>
      <c r="DJ69" s="1">
        <f>6*((BE69-BE135)/(BE134-BE135))+1</f>
        <v>1.7742455715061896</v>
      </c>
      <c r="DL69" s="1">
        <f>6*((BG69-BG135)/(BG134-BG135))+1</f>
        <v>1.2088286625418483</v>
      </c>
      <c r="DM69" s="1">
        <f t="shared" si="61"/>
        <v>2.9566545101679322</v>
      </c>
      <c r="DN69" s="27">
        <v>63</v>
      </c>
      <c r="DO69" s="5" t="s">
        <v>227</v>
      </c>
      <c r="DP69" s="1">
        <v>3.3749078205200083</v>
      </c>
      <c r="DQ69" s="1" t="s">
        <v>239</v>
      </c>
      <c r="DR69" s="1">
        <v>3.2554094639940723</v>
      </c>
      <c r="DS69" s="5" t="s">
        <v>245</v>
      </c>
      <c r="DT69" s="1">
        <v>3.2511552165215933</v>
      </c>
    </row>
    <row r="70" spans="1:124">
      <c r="A70" s="6" t="s">
        <v>228</v>
      </c>
      <c r="B70" s="5" t="s">
        <v>229</v>
      </c>
      <c r="C70" s="22"/>
      <c r="D70" s="20">
        <v>25.03</v>
      </c>
      <c r="E70" s="20">
        <v>2.7608430587005749E-2</v>
      </c>
      <c r="F70" s="23">
        <v>26.28</v>
      </c>
      <c r="G70" s="23">
        <v>2524.1</v>
      </c>
      <c r="H70" s="23">
        <v>7752.7</v>
      </c>
      <c r="I70" s="21">
        <v>7.27</v>
      </c>
      <c r="J70" s="31">
        <v>0</v>
      </c>
      <c r="K70" s="31">
        <v>14410.311082652544</v>
      </c>
      <c r="L70" s="31">
        <v>121204.81632536348</v>
      </c>
      <c r="M70" s="6">
        <v>-1059.6427490160461</v>
      </c>
      <c r="N70" s="1">
        <v>29.9</v>
      </c>
      <c r="O70" s="1">
        <v>68.900000000000006</v>
      </c>
      <c r="P70" s="1">
        <v>0</v>
      </c>
      <c r="Q70" s="1">
        <v>0.14103234047494628</v>
      </c>
      <c r="R70" s="1">
        <v>83.9</v>
      </c>
      <c r="S70" s="1">
        <v>78.3</v>
      </c>
      <c r="T70" s="1">
        <v>0.83366986370519935</v>
      </c>
      <c r="U70" s="1">
        <v>1.1101019275406197E-3</v>
      </c>
      <c r="V70" s="19">
        <v>0</v>
      </c>
      <c r="W70" s="24">
        <v>8.1472494107860811</v>
      </c>
      <c r="X70" s="1">
        <v>5.1956609507979286E-3</v>
      </c>
      <c r="Y70" s="1">
        <v>1000.0000000000001</v>
      </c>
      <c r="Z70" s="17">
        <v>2.4211809789235324E-2</v>
      </c>
      <c r="AA70" s="25">
        <v>0.25091447483016899</v>
      </c>
      <c r="AB70" s="25">
        <v>13.951924452861952</v>
      </c>
      <c r="AC70" s="1">
        <v>4.3546420484236198E-4</v>
      </c>
      <c r="AD70" s="1">
        <v>4257.8441618765601</v>
      </c>
      <c r="AE70" s="1">
        <v>606.78476926573035</v>
      </c>
      <c r="AF70" s="1">
        <v>54.47</v>
      </c>
      <c r="AG70" s="24">
        <v>251.88959057528396</v>
      </c>
      <c r="AH70" s="24">
        <v>0.84770365209313125</v>
      </c>
      <c r="AI70" s="24">
        <v>0.21352772585491181</v>
      </c>
      <c r="AJ70" s="24">
        <v>0.2596527898740057</v>
      </c>
      <c r="AK70" s="24">
        <v>2.1279684143296751</v>
      </c>
      <c r="AL70" s="24">
        <v>73.239273065087389</v>
      </c>
      <c r="AM70" s="24">
        <v>23.515067061487546</v>
      </c>
      <c r="AN70" s="24">
        <v>3.6578993206758406</v>
      </c>
      <c r="AO70" s="24">
        <v>11.111111111111111</v>
      </c>
      <c r="AP70" s="24">
        <v>2460.4285714285716</v>
      </c>
      <c r="AQ70" s="1">
        <v>662.42307692307691</v>
      </c>
      <c r="AR70" s="24">
        <v>5741</v>
      </c>
      <c r="AS70" s="24">
        <v>19.451104100946374</v>
      </c>
      <c r="AT70" s="24">
        <v>353.75</v>
      </c>
      <c r="AU70" s="24">
        <v>1904.4059734076527</v>
      </c>
      <c r="AV70" s="26">
        <v>74.998548452650525</v>
      </c>
      <c r="AW70" s="24">
        <v>17615.536470583822</v>
      </c>
      <c r="AX70" s="24">
        <v>0.93950709484690065</v>
      </c>
      <c r="AY70" s="26">
        <v>0.8052277819268111</v>
      </c>
      <c r="AZ70" s="24">
        <v>0.55698282300224045</v>
      </c>
      <c r="BA70" s="24">
        <v>3.8633155982923821E-2</v>
      </c>
      <c r="BB70" s="24">
        <v>2.4906600249066004</v>
      </c>
      <c r="BC70" s="24">
        <v>-0.14439351299237588</v>
      </c>
      <c r="BD70" s="24">
        <v>-0.48814710937867534</v>
      </c>
      <c r="BE70" s="26">
        <v>-0.86357759296220815</v>
      </c>
      <c r="BF70" s="26">
        <v>-0.48668594563331408</v>
      </c>
      <c r="BG70" s="26">
        <v>61235.721996743407</v>
      </c>
      <c r="BI70" s="1">
        <f t="shared" si="62"/>
        <v>4.7761806981519506</v>
      </c>
      <c r="BJ70" s="1">
        <f t="shared" si="63"/>
        <v>1.7351455587163553</v>
      </c>
      <c r="BK70" s="1">
        <f t="shared" si="13"/>
        <v>3.2335640138408301</v>
      </c>
      <c r="BL70" s="1">
        <f t="shared" si="51"/>
        <v>6.2803534509615107</v>
      </c>
      <c r="BM70" s="1">
        <f t="shared" si="64"/>
        <v>6.8338851464427099</v>
      </c>
      <c r="BN70" s="1">
        <f t="shared" si="15"/>
        <v>3.0450160771704176</v>
      </c>
      <c r="BO70" s="1">
        <f t="shared" si="16"/>
        <v>1.0199127146164999</v>
      </c>
      <c r="BP70" s="1">
        <f t="shared" si="17"/>
        <v>1.0194847440563832</v>
      </c>
      <c r="BQ70" s="1">
        <f t="shared" si="18"/>
        <v>1.1195680314504428</v>
      </c>
      <c r="BR70" s="1">
        <f t="shared" si="19"/>
        <v>1.0864919700574045</v>
      </c>
      <c r="BT70" s="1">
        <f t="shared" si="52"/>
        <v>1.3481268011527379</v>
      </c>
      <c r="BV70" s="1">
        <f>6*((Q70-Q135)/(Q134-Q135))+1</f>
        <v>1.0076319846193091</v>
      </c>
      <c r="BW70" s="1">
        <f>6*((R70-R135)/(R134-R135))+1</f>
        <v>1.1484553775743707</v>
      </c>
      <c r="BX70" s="1">
        <f>6*((S70-S135)/(S134-S135))+1</f>
        <v>2.2434389140271493</v>
      </c>
      <c r="BY70" s="1">
        <f>6*((T70-T135)/(T134-T135))+1</f>
        <v>1.3297165123453638</v>
      </c>
      <c r="CB70" s="1">
        <f>6*((W70-W135)/(W134-W135))+1</f>
        <v>2.0121711270571936</v>
      </c>
      <c r="CC70" s="1">
        <f t="shared" si="53"/>
        <v>2.182015805008243</v>
      </c>
      <c r="CE70" s="1">
        <f t="shared" si="54"/>
        <v>4.002174906250433</v>
      </c>
      <c r="CF70" s="1">
        <f t="shared" ref="CF70:CM70" si="95">6*((AA70-AA135)/(AA134-AA135))+1</f>
        <v>4.151544604769116</v>
      </c>
      <c r="CG70" s="1">
        <f t="shared" si="95"/>
        <v>2.0185967204975204</v>
      </c>
      <c r="CI70" s="1">
        <f t="shared" si="95"/>
        <v>3.4998967240150334</v>
      </c>
      <c r="CJ70" s="1">
        <f t="shared" si="95"/>
        <v>1.0379680748561739</v>
      </c>
      <c r="CK70" s="1">
        <f t="shared" si="95"/>
        <v>1</v>
      </c>
      <c r="CL70" s="1">
        <f t="shared" si="95"/>
        <v>1.0757669979233078</v>
      </c>
      <c r="CM70" s="1">
        <f t="shared" si="95"/>
        <v>1.648920255077583</v>
      </c>
      <c r="CO70" s="1">
        <f>6*((AJ70-AJ135)/(AJ134-AJ135))+1</f>
        <v>1.6863605529848842</v>
      </c>
      <c r="CQ70" s="1">
        <f t="shared" si="56"/>
        <v>3.9118343066872407</v>
      </c>
      <c r="CU70" s="1">
        <f>6*((AP70-AP134)/(AP135-AP134))+1</f>
        <v>6.6163454711686915</v>
      </c>
      <c r="CV70" s="1">
        <f>6*((AQ70-AQ134)/(AQ135-AQ134))+1</f>
        <v>6.34589675298822</v>
      </c>
      <c r="CX70" s="1">
        <f>6*((AS70-AS134)/(AS135-AS134))+1</f>
        <v>6.7929228416300562</v>
      </c>
      <c r="CY70" s="1">
        <f t="shared" si="57"/>
        <v>4.7176432710882166</v>
      </c>
      <c r="CZ70" s="1">
        <f>6*((AU70-AU135)/(AU134-AU135))+1</f>
        <v>1.7197001248831625</v>
      </c>
      <c r="DA70" s="1">
        <f t="shared" si="58"/>
        <v>6.4186065537778543</v>
      </c>
      <c r="DB70" s="1">
        <f t="shared" si="59"/>
        <v>1.1028226592312262</v>
      </c>
      <c r="DC70" s="1">
        <f>6*((AX70-AX135)/(AX134-AX135))+1</f>
        <v>4.9381117725976695</v>
      </c>
      <c r="DD70" s="1">
        <f>6*((AY70-AY135)/(AY134-AY135))+1</f>
        <v>5.5689012428932045</v>
      </c>
      <c r="DE70" s="1">
        <f>6*((AZ70-AZ135)/(AZ134-AZ135))+1</f>
        <v>3.692766570695623</v>
      </c>
      <c r="DF70" s="1">
        <f>6*((BA70-BA135)/(BA134-BA135))+1</f>
        <v>5.3978551825623864</v>
      </c>
      <c r="DG70" s="1">
        <f t="shared" si="60"/>
        <v>6.7099377334993768</v>
      </c>
      <c r="DI70" s="1">
        <f>6*((BD70-BD135)/(BD134-BD135))+1</f>
        <v>1.8832188588547623</v>
      </c>
      <c r="DJ70" s="1">
        <f>6*((BE70-BE135)/(BE134-BE135))+1</f>
        <v>1.4273545809703974</v>
      </c>
      <c r="DL70" s="1">
        <f>6*((BG70-BG135)/(BG134-BG135))+1</f>
        <v>1.1644613448303631</v>
      </c>
      <c r="DM70" s="1">
        <f t="shared" si="61"/>
        <v>3.0940658817138416</v>
      </c>
      <c r="DN70" s="27">
        <v>64</v>
      </c>
      <c r="DO70" s="5" t="s">
        <v>230</v>
      </c>
      <c r="DP70" s="1">
        <v>3.3689578863604481</v>
      </c>
      <c r="DQ70" s="1" t="s">
        <v>207</v>
      </c>
      <c r="DR70" s="1">
        <v>3.2499160181319962</v>
      </c>
      <c r="DS70" s="5" t="s">
        <v>233</v>
      </c>
      <c r="DT70" s="1">
        <v>3.246724047628085</v>
      </c>
    </row>
    <row r="71" spans="1:124">
      <c r="A71" s="6" t="s">
        <v>231</v>
      </c>
      <c r="B71" s="5" t="s">
        <v>232</v>
      </c>
      <c r="C71" s="22"/>
      <c r="D71" s="20">
        <v>26.97</v>
      </c>
      <c r="E71" s="20">
        <v>3.8122224818882916E-2</v>
      </c>
      <c r="F71" s="23">
        <v>18.48</v>
      </c>
      <c r="G71" s="23">
        <v>1956.7</v>
      </c>
      <c r="H71" s="23">
        <v>18914.7</v>
      </c>
      <c r="I71" s="21">
        <v>8.11</v>
      </c>
      <c r="J71" s="31">
        <v>0</v>
      </c>
      <c r="K71" s="31">
        <v>57401.430402365295</v>
      </c>
      <c r="L71" s="31">
        <v>83691.37317099201</v>
      </c>
      <c r="M71" s="6">
        <v>-1182.9589960834467</v>
      </c>
      <c r="N71" s="1">
        <v>41.9</v>
      </c>
      <c r="O71" s="1">
        <v>51.3</v>
      </c>
      <c r="P71" s="1">
        <v>54.8</v>
      </c>
      <c r="Q71" s="1">
        <v>0.34943912129002103</v>
      </c>
      <c r="R71" s="1">
        <v>177.7</v>
      </c>
      <c r="S71" s="1">
        <v>54.8</v>
      </c>
      <c r="T71" s="1">
        <v>0.9678941667956058</v>
      </c>
      <c r="U71" s="1">
        <v>2.8774678283110863E-3</v>
      </c>
      <c r="V71" s="19">
        <v>2.9212432811404535E-5</v>
      </c>
      <c r="W71" s="24">
        <v>2.2246844840386042</v>
      </c>
      <c r="X71" s="1">
        <v>5.8400673076521477E-3</v>
      </c>
      <c r="Y71" s="1">
        <v>683.65888518342069</v>
      </c>
      <c r="Z71" s="17">
        <v>1.6505024538443561E-2</v>
      </c>
      <c r="AA71" s="25">
        <v>0.14568240243047442</v>
      </c>
      <c r="AB71" s="25">
        <v>0.7118104998202085</v>
      </c>
      <c r="AC71" s="1">
        <v>6.1346108903949522E-4</v>
      </c>
      <c r="AD71" s="1">
        <v>2593.2402430474408</v>
      </c>
      <c r="AE71" s="1">
        <v>1100.5106225176562</v>
      </c>
      <c r="AF71" s="1">
        <v>54.47</v>
      </c>
      <c r="AG71" s="24">
        <v>238.11003335638327</v>
      </c>
      <c r="AH71" s="24">
        <v>0.44110773545220844</v>
      </c>
      <c r="AI71" s="24">
        <v>0.10503217760228405</v>
      </c>
      <c r="AJ71" s="24">
        <v>1.3339273194671653</v>
      </c>
      <c r="AK71" s="24">
        <v>1.8374620238373451</v>
      </c>
      <c r="AL71" s="24">
        <v>75.17819584014957</v>
      </c>
      <c r="AM71" s="24">
        <v>25.064267352185091</v>
      </c>
      <c r="AN71" s="24">
        <v>3.7391913998597803</v>
      </c>
      <c r="AO71" s="24">
        <v>5.8275058275058278</v>
      </c>
      <c r="AP71" s="24">
        <v>5705.333333333333</v>
      </c>
      <c r="AQ71" s="1">
        <v>580.20338983050851</v>
      </c>
      <c r="AR71" s="24">
        <v>2852.6666666666665</v>
      </c>
      <c r="AS71" s="24">
        <v>22.567796610169491</v>
      </c>
      <c r="AT71" s="24">
        <v>165.25</v>
      </c>
      <c r="AU71" s="24">
        <v>2230.5367693970552</v>
      </c>
      <c r="AV71" s="26">
        <v>72.438069642439828</v>
      </c>
      <c r="AW71" s="24">
        <v>32148.592618534007</v>
      </c>
      <c r="AX71" s="24">
        <v>0.95965201739913009</v>
      </c>
      <c r="AY71" s="26">
        <v>0.89665516724163796</v>
      </c>
      <c r="AZ71" s="24">
        <v>0.85660716964151795</v>
      </c>
      <c r="BA71" s="24">
        <v>4.6118162216550442E-2</v>
      </c>
      <c r="BB71" s="24">
        <v>6.4267352185089974</v>
      </c>
      <c r="BC71" s="24">
        <v>0.36592755139397892</v>
      </c>
      <c r="BD71" s="24">
        <v>-0.45461207658287878</v>
      </c>
      <c r="BE71" s="26">
        <v>-0.81537314837385011</v>
      </c>
      <c r="BF71" s="26">
        <v>-0.28058986699542426</v>
      </c>
      <c r="BG71" s="26">
        <v>87963.441972476707</v>
      </c>
      <c r="BI71" s="1">
        <f t="shared" si="62"/>
        <v>4.4774127310061607</v>
      </c>
      <c r="BJ71" s="1">
        <f t="shared" si="63"/>
        <v>2.0664720286398515</v>
      </c>
      <c r="BK71" s="1">
        <f t="shared" si="13"/>
        <v>4.5830449826989614</v>
      </c>
      <c r="BL71" s="1">
        <f t="shared" ref="BL71:BL102" si="96">6*((G71-$G$134)/($G$135-$G$134))+1</f>
        <v>6.4731881390013868</v>
      </c>
      <c r="BM71" s="1">
        <f t="shared" si="64"/>
        <v>6.3185791613928313</v>
      </c>
      <c r="BN71" s="1">
        <f t="shared" si="15"/>
        <v>3.855305466237942</v>
      </c>
      <c r="BO71" s="1">
        <f t="shared" si="16"/>
        <v>1.0199127146164999</v>
      </c>
      <c r="BP71" s="1">
        <f t="shared" si="17"/>
        <v>1.1009072057287641</v>
      </c>
      <c r="BQ71" s="1">
        <f t="shared" si="18"/>
        <v>1.0800211074377422</v>
      </c>
      <c r="BR71" s="1">
        <f t="shared" si="19"/>
        <v>1.098443128355149</v>
      </c>
      <c r="BT71" s="1">
        <f t="shared" ref="BT71:BT102" si="97">6*((O71-$O$135)/($O$134-$O$135))+1</f>
        <v>1.2466858789625359</v>
      </c>
      <c r="BV71" s="1">
        <f>6*((Q71-Q135)/(Q134-Q135))+1</f>
        <v>1.0225263965803248</v>
      </c>
      <c r="BW71" s="1">
        <f>6*((R71-R135)/(R134-R135))+1</f>
        <v>1.416762013729977</v>
      </c>
      <c r="BX71" s="1">
        <f>6*((S71-S135)/(S134-S135))+1</f>
        <v>1.8180995475113122</v>
      </c>
      <c r="BY71" s="1">
        <f>6*((T71-T135)/(T134-T135))+1</f>
        <v>6.3115114356418012</v>
      </c>
      <c r="CB71" s="1">
        <f>6*((W71-W135)/(W134-W135))+1</f>
        <v>1.2763830205780757</v>
      </c>
      <c r="CC71" s="1">
        <f t="shared" ref="CC71:CC102" si="98">6*((X71-$X$135)/($X$134-$X$135))+1</f>
        <v>2.3286186156732636</v>
      </c>
      <c r="CE71" s="1">
        <f t="shared" ref="CE71:CE102" si="99">6*((Z71-$Z$135)/($Z$134-$Z$135))+1</f>
        <v>3.0465620260404269</v>
      </c>
      <c r="CF71" s="1">
        <f t="shared" ref="CF71:CM71" si="100">6*((AA71-AA135)/(AA134-AA135))+1</f>
        <v>2.8298051146723298</v>
      </c>
      <c r="CG71" s="1">
        <f t="shared" si="100"/>
        <v>1.8717299409108636</v>
      </c>
      <c r="CI71" s="1">
        <f t="shared" si="100"/>
        <v>2.5225622502165668</v>
      </c>
      <c r="CJ71" s="1">
        <f t="shared" si="100"/>
        <v>1.070937381645098</v>
      </c>
      <c r="CK71" s="1">
        <f t="shared" si="100"/>
        <v>1</v>
      </c>
      <c r="CL71" s="1">
        <f t="shared" si="100"/>
        <v>1.0710424925759818</v>
      </c>
      <c r="CM71" s="1">
        <f t="shared" si="100"/>
        <v>1.3356061889156494</v>
      </c>
      <c r="CO71" s="1">
        <f>6*((AJ71-AJ135)/(AJ134-AJ135))+1</f>
        <v>2.0248779589459112</v>
      </c>
      <c r="CQ71" s="1">
        <f t="shared" ref="CQ71:CQ102" si="101">6*((AL71-$AL$135)/($AL$134-$AL$135))+1</f>
        <v>4.8897920379074797</v>
      </c>
      <c r="CU71" s="1">
        <f>6*((AP71-AP134)/(AP135-AP134))+1</f>
        <v>5.8909173135853061</v>
      </c>
      <c r="CV71" s="1">
        <f>6*((AQ71-AQ134)/(AQ135-AQ134))+1</f>
        <v>6.4270837861232195</v>
      </c>
      <c r="CX71" s="1">
        <f>6*((AS71-AS134)/(AS135-AS134))+1</f>
        <v>6.7111740499204124</v>
      </c>
      <c r="CY71" s="1">
        <f t="shared" ref="CY71:CY102" si="102">6*((AT71-$AT$135)/($AT$134-$AT$135))+1</f>
        <v>2.5328396651641985</v>
      </c>
      <c r="CZ71" s="1">
        <f>6*((AU71-AU135)/(AU134-AU135))+1</f>
        <v>1.9082156226655616</v>
      </c>
      <c r="DA71" s="1">
        <f t="shared" ref="DA71:DA102" si="103">6*((AV71-$AV$134)/($AV$135-$AV$134))+1</f>
        <v>6.4373601810407877</v>
      </c>
      <c r="DB71" s="1">
        <f t="shared" ref="DB71:DB102" si="104">6*((AW71-$AW$135)/($AW$134-$AW$135))+1</f>
        <v>1.2126350327351074</v>
      </c>
      <c r="DC71" s="1">
        <f>6*((AX71-AX135)/(AX134-AX135))+1</f>
        <v>5.8219704570510151</v>
      </c>
      <c r="DD71" s="1">
        <f>6*((AY71-AY135)/(AY134-AY135))+1</f>
        <v>6.3407033168503659</v>
      </c>
      <c r="DE71" s="1">
        <f>6*((AZ71-AZ135)/(AZ134-AZ135))+1</f>
        <v>6.0560370500527165</v>
      </c>
      <c r="DF71" s="1">
        <f>6*((BA71-BA135)/(BA134-BA135))+1</f>
        <v>5.9347221375084542</v>
      </c>
      <c r="DG71" s="1">
        <f t="shared" ref="DG71:DG102" si="105">6*((BB71-$BB$134)/($BB$135-$BB$134))+1</f>
        <v>6.251542416452442</v>
      </c>
      <c r="DI71" s="1">
        <f>6*((BD71-BD135)/(BD134-BD135))+1</f>
        <v>1.9459408839581323</v>
      </c>
      <c r="DJ71" s="1">
        <f>6*((BE71-BE135)/(BE134-BE135))+1</f>
        <v>1.5978136925945208</v>
      </c>
      <c r="DL71" s="1">
        <f>6*((BG71-BG135)/(BG134-BG135))+1</f>
        <v>1.2362442295278313</v>
      </c>
      <c r="DM71" s="1">
        <f t="shared" ref="DM71:DM102" si="106">AVERAGE(BH71:DL71)</f>
        <v>3.2252854476393571</v>
      </c>
      <c r="DN71" s="27">
        <v>65</v>
      </c>
      <c r="DO71" s="5" t="s">
        <v>233</v>
      </c>
      <c r="DP71" s="1">
        <v>3.3654341862390167</v>
      </c>
      <c r="DQ71" s="1" t="s">
        <v>245</v>
      </c>
      <c r="DR71" s="1">
        <v>3.249563265565778</v>
      </c>
      <c r="DS71" s="5" t="s">
        <v>206</v>
      </c>
      <c r="DT71" s="1">
        <v>3.2462205949539436</v>
      </c>
    </row>
    <row r="72" spans="1:124">
      <c r="A72" s="6" t="s">
        <v>234</v>
      </c>
      <c r="B72" s="5" t="s">
        <v>235</v>
      </c>
      <c r="C72" s="22"/>
      <c r="D72" s="20">
        <v>34.04</v>
      </c>
      <c r="E72" s="20">
        <v>1.1101973684210526E-2</v>
      </c>
      <c r="F72" s="23">
        <v>31.64</v>
      </c>
      <c r="G72" s="23">
        <v>3635.3</v>
      </c>
      <c r="H72" s="23">
        <v>5453</v>
      </c>
      <c r="I72" s="21">
        <v>5.87</v>
      </c>
      <c r="J72" s="31">
        <v>0</v>
      </c>
      <c r="K72" s="31">
        <v>50700.382507750306</v>
      </c>
      <c r="L72" s="31">
        <v>95527.771521141884</v>
      </c>
      <c r="M72" s="6">
        <v>-690.84628670120901</v>
      </c>
      <c r="N72" s="1">
        <v>2.2999999999999998</v>
      </c>
      <c r="O72" s="1">
        <v>27.5</v>
      </c>
      <c r="P72" s="1">
        <v>0</v>
      </c>
      <c r="Q72" s="1">
        <v>1.248766447368421</v>
      </c>
      <c r="R72" s="1">
        <v>71.400000000000006</v>
      </c>
      <c r="S72" s="1">
        <v>54.6</v>
      </c>
      <c r="T72" s="1">
        <v>0.82478632478632474</v>
      </c>
      <c r="U72" s="1">
        <v>0</v>
      </c>
      <c r="V72" s="19">
        <v>0</v>
      </c>
      <c r="W72" s="24">
        <v>2.6811848484848486</v>
      </c>
      <c r="X72" s="1">
        <v>1.9062411476383065E-4</v>
      </c>
      <c r="Y72" s="1">
        <v>900</v>
      </c>
      <c r="Z72" s="17">
        <v>9.6628289473684216E-3</v>
      </c>
      <c r="AA72" s="25">
        <v>0.20065789473684212</v>
      </c>
      <c r="AB72" s="25">
        <v>6.4386341463414629</v>
      </c>
      <c r="AC72" s="1">
        <v>1.4391447368421052E-3</v>
      </c>
      <c r="AD72" s="1">
        <v>10219.248149671053</v>
      </c>
      <c r="AE72" s="1">
        <v>69.259715009585705</v>
      </c>
      <c r="AF72" s="1">
        <v>54.47</v>
      </c>
      <c r="AG72" s="24">
        <v>30.906523262330385</v>
      </c>
      <c r="AH72" s="24">
        <v>7.7919407894736841</v>
      </c>
      <c r="AI72" s="24">
        <v>0.24082179926856939</v>
      </c>
      <c r="AJ72" s="24">
        <v>0.22368421052631579</v>
      </c>
      <c r="AK72" s="24">
        <v>2.4876644736842106</v>
      </c>
      <c r="AL72" s="24">
        <v>73.47861842105263</v>
      </c>
      <c r="AM72" s="24">
        <v>29.399671052631579</v>
      </c>
      <c r="AN72" s="24">
        <v>5.3453947368421053</v>
      </c>
      <c r="AO72" s="24">
        <v>13.986013986013987</v>
      </c>
      <c r="AP72" s="24">
        <v>1216</v>
      </c>
      <c r="AQ72" s="1">
        <v>972.8</v>
      </c>
      <c r="AR72" s="24">
        <v>0</v>
      </c>
      <c r="AS72" s="24">
        <v>16.144444444444446</v>
      </c>
      <c r="AT72" s="24">
        <v>121</v>
      </c>
      <c r="AU72" s="24">
        <v>7875.9804893092105</v>
      </c>
      <c r="AV72" s="26">
        <v>0</v>
      </c>
      <c r="AW72" s="24">
        <v>14239.250618747063</v>
      </c>
      <c r="AX72" s="24">
        <v>0.9258160237388724</v>
      </c>
      <c r="AY72" s="26">
        <v>0.80613254203758655</v>
      </c>
      <c r="AZ72" s="24">
        <v>0.695351137487636</v>
      </c>
      <c r="BA72" s="24">
        <v>4.9819312845294943E-2</v>
      </c>
      <c r="BB72" s="24">
        <v>0</v>
      </c>
      <c r="BC72" s="24">
        <v>5.2025418639723403E-2</v>
      </c>
      <c r="BD72" s="24">
        <v>-0.26939543909647246</v>
      </c>
      <c r="BE72" s="26">
        <v>-0.54418428533145824</v>
      </c>
      <c r="BF72" s="26">
        <v>-0.8261688273714819</v>
      </c>
      <c r="BG72" s="26">
        <v>59809.771165445345</v>
      </c>
      <c r="BI72" s="1">
        <f t="shared" ref="BI72:BI103" si="107">6*((D72-$D$134)/($D$135-$D$134))+1</f>
        <v>3.3886036960985626</v>
      </c>
      <c r="BJ72" s="1">
        <f t="shared" ref="BJ72:BJ103" si="108">6*((E72-$E$135)/($E$134-$E$135))+1</f>
        <v>1.2149693049367516</v>
      </c>
      <c r="BK72" s="1">
        <f t="shared" ref="BK72:BK131" si="109">6*((F72-$F$134)/($F$135-$F$134))+1</f>
        <v>2.3062283737024218</v>
      </c>
      <c r="BL72" s="1">
        <f t="shared" si="96"/>
        <v>5.9027046928545124</v>
      </c>
      <c r="BM72" s="1">
        <f t="shared" ref="BM72:BM103" si="110">6*((H72-$H$134)/($H$135-$H$134))+1</f>
        <v>6.940053321843104</v>
      </c>
      <c r="BN72" s="1">
        <f t="shared" ref="BN72:BN131" si="111">6*((I72-$I$135)/($I$134-$I$135))+1</f>
        <v>1.6945337620578778</v>
      </c>
      <c r="BO72" s="1">
        <f t="shared" ref="BO72:BO131" si="112">6*((J72-$J$135)/($J$134-$J$135))+1</f>
        <v>1.0199127146164999</v>
      </c>
      <c r="BP72" s="1">
        <f t="shared" ref="BP72:BP131" si="113">6*((K72-$K$135)/($K$134-$K$135))+1</f>
        <v>1.088215844722169</v>
      </c>
      <c r="BQ72" s="1">
        <f t="shared" ref="BQ72:BQ131" si="114">6*((L72-$L$135)/($L$134-$L$135))+1</f>
        <v>1.0924991181660877</v>
      </c>
      <c r="BR72" s="1">
        <f t="shared" ref="BR72:BR131" si="115">6*((M72-$M$134)/($M$135-$M$134))+1</f>
        <v>1.0507501679381446</v>
      </c>
      <c r="BT72" s="1">
        <f t="shared" si="97"/>
        <v>1.1095100864553313</v>
      </c>
      <c r="BV72" s="1">
        <f>6*((Q72-Q135)/(Q134-Q135))+1</f>
        <v>1.0867995053055928</v>
      </c>
      <c r="BW72" s="1">
        <f>6*((R72-R135)/(R134-R135))+1</f>
        <v>1.1127002288329519</v>
      </c>
      <c r="BX72" s="1">
        <f>6*((S72-S135)/(S134-S135))+1</f>
        <v>1.8144796380090498</v>
      </c>
      <c r="BY72" s="1">
        <f>6*((T72-T135)/(T134-T135))+1</f>
        <v>1</v>
      </c>
      <c r="CB72" s="1">
        <f>6*((W72-W135)/(W134-W135))+1</f>
        <v>1.3330962086844644</v>
      </c>
      <c r="CC72" s="1">
        <f t="shared" si="98"/>
        <v>1.0433670939270872</v>
      </c>
      <c r="CE72" s="1">
        <f t="shared" si="99"/>
        <v>2.1981550673703669</v>
      </c>
      <c r="CF72" s="1">
        <f t="shared" ref="CF72:CM72" si="116">6*((AA72-AA135)/(AA134-AA135))+1</f>
        <v>3.5203101813486479</v>
      </c>
      <c r="CG72" s="1">
        <f t="shared" si="116"/>
        <v>1.9352550849699193</v>
      </c>
      <c r="CI72" s="1">
        <f t="shared" si="116"/>
        <v>7</v>
      </c>
      <c r="CJ72" s="1">
        <f t="shared" si="116"/>
        <v>1.0020740087387547</v>
      </c>
      <c r="CK72" s="1">
        <f t="shared" si="116"/>
        <v>1</v>
      </c>
      <c r="CL72" s="1">
        <f t="shared" si="116"/>
        <v>1</v>
      </c>
      <c r="CM72" s="1">
        <f t="shared" si="116"/>
        <v>7</v>
      </c>
      <c r="CO72" s="1">
        <f>6*((AJ72-AJ135)/(AJ134-AJ135))+1</f>
        <v>1.6750264015724941</v>
      </c>
      <c r="CQ72" s="1">
        <f t="shared" si="101"/>
        <v>4.032555794055587</v>
      </c>
      <c r="CU72" s="1">
        <f>6*((AP72-AP134)/(AP135-AP134))+1</f>
        <v>6.8945488675869093</v>
      </c>
      <c r="CV72" s="1">
        <f>6*((AQ72-AQ134)/(AQ135-AQ134))+1</f>
        <v>6.0394180685118997</v>
      </c>
      <c r="CX72" s="1">
        <f>6*((AS72-AS134)/(AS135-AS134))+1</f>
        <v>6.8796543464910984</v>
      </c>
      <c r="CY72" s="1">
        <f t="shared" si="102"/>
        <v>2.0199613650998067</v>
      </c>
      <c r="CZ72" s="1">
        <f>6*((AU72-AU135)/(AU134-AU135))+1</f>
        <v>5.1714880463355435</v>
      </c>
      <c r="DA72" s="1">
        <f t="shared" si="103"/>
        <v>6.9679158537936257</v>
      </c>
      <c r="DB72" s="1">
        <f t="shared" si="104"/>
        <v>1.0773113036537509</v>
      </c>
      <c r="DC72" s="1">
        <f>6*((AX72-AX135)/(AX134-AX135))+1</f>
        <v>4.3374158867274186</v>
      </c>
      <c r="DD72" s="1">
        <f>6*((AY72-AY135)/(AY134-AY135))+1</f>
        <v>5.5765389515242187</v>
      </c>
      <c r="DE72" s="1">
        <f>6*((AZ72-AZ135)/(AZ134-AZ135))+1</f>
        <v>4.7841390061119498</v>
      </c>
      <c r="DF72" s="1">
        <f>6*((BA72-BA135)/(BA134-BA135))+1</f>
        <v>6.200189580798483</v>
      </c>
      <c r="DG72" s="1">
        <f t="shared" si="105"/>
        <v>7</v>
      </c>
      <c r="DI72" s="1">
        <f>6*((BD72-BD135)/(BD134-BD135))+1</f>
        <v>2.292359587548614</v>
      </c>
      <c r="DJ72" s="1">
        <f>6*((BE72-BE135)/(BE134-BE135))+1</f>
        <v>2.5567836189428998</v>
      </c>
      <c r="DL72" s="1">
        <f>6*((BG72-BG135)/(BG134-BG135))+1</f>
        <v>1.160631655496583</v>
      </c>
      <c r="DM72" s="1">
        <f t="shared" si="106"/>
        <v>3.1790513436864081</v>
      </c>
      <c r="DN72" s="27">
        <v>66</v>
      </c>
      <c r="DO72" s="5" t="s">
        <v>236</v>
      </c>
      <c r="DP72" s="1">
        <v>3.3631130613800293</v>
      </c>
      <c r="DQ72" s="1" t="s">
        <v>233</v>
      </c>
      <c r="DR72" s="1">
        <v>3.2459226335738052</v>
      </c>
      <c r="DS72" s="5" t="s">
        <v>227</v>
      </c>
      <c r="DT72" s="1">
        <v>3.2459096591310654</v>
      </c>
    </row>
    <row r="73" spans="1:124">
      <c r="A73" s="6" t="s">
        <v>237</v>
      </c>
      <c r="B73" s="28" t="s">
        <v>238</v>
      </c>
      <c r="C73" s="22"/>
      <c r="D73" s="20">
        <v>17.309999999999999</v>
      </c>
      <c r="E73" s="20">
        <v>2.5900238016021294E-2</v>
      </c>
      <c r="F73" s="23">
        <v>21.6</v>
      </c>
      <c r="G73" s="23">
        <v>2421.8000000000002</v>
      </c>
      <c r="H73" s="23">
        <v>9168.2000000000007</v>
      </c>
      <c r="I73" s="21">
        <v>7.44</v>
      </c>
      <c r="J73" s="31">
        <v>40554.975903015853</v>
      </c>
      <c r="K73" s="31">
        <v>20723.244440695704</v>
      </c>
      <c r="L73" s="31">
        <v>45173.282986042912</v>
      </c>
      <c r="M73" s="6">
        <v>-797.43627962438518</v>
      </c>
      <c r="N73" s="1">
        <v>60.5</v>
      </c>
      <c r="O73" s="1">
        <v>31.5</v>
      </c>
      <c r="P73" s="1">
        <v>0</v>
      </c>
      <c r="Q73" s="1">
        <v>0.22866173572543699</v>
      </c>
      <c r="R73" s="1">
        <v>66.900000000000006</v>
      </c>
      <c r="S73" s="1">
        <v>38.5</v>
      </c>
      <c r="T73" s="1">
        <v>0.95298295454545456</v>
      </c>
      <c r="U73" s="1">
        <v>2.6084364286778952E-4</v>
      </c>
      <c r="V73" s="19">
        <v>1.2796560284595501E-5</v>
      </c>
      <c r="W73" s="24">
        <v>4.4383280847410793</v>
      </c>
      <c r="X73" s="1">
        <v>1.7982300174740359E-3</v>
      </c>
      <c r="Y73" s="1">
        <v>1000.0000000000515</v>
      </c>
      <c r="Z73" s="17">
        <v>1.0953855603613749E-2</v>
      </c>
      <c r="AA73" s="25">
        <v>9.0369308729813427E-2</v>
      </c>
      <c r="AB73" s="25">
        <v>0.92422328870927006</v>
      </c>
      <c r="AC73" s="1">
        <v>3.7110024825326953E-4</v>
      </c>
      <c r="AD73" s="1">
        <v>0</v>
      </c>
      <c r="AE73" s="1">
        <v>1504.286290348391</v>
      </c>
      <c r="AF73" s="1">
        <v>54.47</v>
      </c>
      <c r="AG73" s="24">
        <v>603</v>
      </c>
      <c r="AH73" s="24">
        <v>0.36</v>
      </c>
      <c r="AI73" s="24">
        <v>0.22</v>
      </c>
      <c r="AJ73" s="24">
        <v>0.1</v>
      </c>
      <c r="AK73" s="24">
        <v>2</v>
      </c>
      <c r="AL73" s="24">
        <v>71.900000000000006</v>
      </c>
      <c r="AM73" s="24">
        <v>21.7</v>
      </c>
      <c r="AN73" s="24">
        <v>2.6</v>
      </c>
      <c r="AO73" s="24">
        <v>3.5</v>
      </c>
      <c r="AP73" s="24">
        <v>5582</v>
      </c>
      <c r="AQ73" s="1">
        <v>1474</v>
      </c>
      <c r="AR73" s="24">
        <v>13024</v>
      </c>
      <c r="AS73" s="24">
        <v>22</v>
      </c>
      <c r="AT73" s="24">
        <v>144</v>
      </c>
      <c r="AU73" s="24">
        <v>1784</v>
      </c>
      <c r="AV73" s="26">
        <v>44</v>
      </c>
      <c r="AW73" s="24">
        <v>19249.690199733715</v>
      </c>
      <c r="AX73" s="24">
        <v>0.96516593003221218</v>
      </c>
      <c r="AY73" s="26">
        <v>0.93168027567608058</v>
      </c>
      <c r="AZ73" s="24">
        <v>0.74612330511648817</v>
      </c>
      <c r="BA73" s="24">
        <v>3.4938412189630404E-2</v>
      </c>
      <c r="BB73" s="24">
        <v>11.103853690398433</v>
      </c>
      <c r="BC73" s="24">
        <v>0.52794238510967395</v>
      </c>
      <c r="BD73" s="24">
        <v>-0.46847985252621693</v>
      </c>
      <c r="BE73" s="26">
        <v>-0.86920369290753341</v>
      </c>
      <c r="BF73" s="26">
        <v>0.68976020284701067</v>
      </c>
      <c r="BG73" s="26">
        <v>0</v>
      </c>
      <c r="BI73" s="1">
        <f t="shared" si="107"/>
        <v>5.9650924024640659</v>
      </c>
      <c r="BJ73" s="1">
        <f t="shared" si="108"/>
        <v>1.6813144296290239</v>
      </c>
      <c r="BK73" s="1">
        <f t="shared" si="109"/>
        <v>4.0432525951557086</v>
      </c>
      <c r="BL73" s="1">
        <f t="shared" si="96"/>
        <v>6.315120790733241</v>
      </c>
      <c r="BM73" s="1">
        <f t="shared" si="110"/>
        <v>6.7685370348284746</v>
      </c>
      <c r="BN73" s="1">
        <f t="shared" si="111"/>
        <v>3.209003215434084</v>
      </c>
      <c r="BO73" s="1">
        <f t="shared" si="112"/>
        <v>1.1574451458820376</v>
      </c>
      <c r="BP73" s="1">
        <f t="shared" si="113"/>
        <v>1.0314410406711094</v>
      </c>
      <c r="BQ73" s="1">
        <f t="shared" si="114"/>
        <v>1.0394150777701872</v>
      </c>
      <c r="BR73" s="1">
        <f t="shared" si="115"/>
        <v>1.0610803061695171</v>
      </c>
      <c r="BT73" s="1">
        <f t="shared" si="97"/>
        <v>1.1325648414985592</v>
      </c>
      <c r="BV73" s="1">
        <f>6*((Q73-Q135)/(Q134-Q135))+1</f>
        <v>1.0138946806201345</v>
      </c>
      <c r="BW73" s="1">
        <f>6*((R73-R135)/(R134-R135))+1</f>
        <v>1.0998283752860412</v>
      </c>
      <c r="BX73" s="1">
        <f>6*((S73-S135)/(S134-S135))+1</f>
        <v>1.523076923076923</v>
      </c>
      <c r="BY73" s="1">
        <f>6*((T73-T135)/(T134-T135))+1</f>
        <v>5.7580751370158749</v>
      </c>
      <c r="CB73" s="1">
        <f>6*((W73-W135)/(W134-W135))+1</f>
        <v>1.5513943802720203</v>
      </c>
      <c r="CC73" s="1">
        <f t="shared" si="98"/>
        <v>1.4090983460666595</v>
      </c>
      <c r="CE73" s="1">
        <f t="shared" si="99"/>
        <v>2.3582376000029899</v>
      </c>
      <c r="CF73" s="1">
        <f t="shared" ref="CF73:CM73" si="117">6*((AA73-AA135)/(AA134-AA135))+1</f>
        <v>2.1350596953680192</v>
      </c>
      <c r="CG73" s="1">
        <f t="shared" si="117"/>
        <v>1.8740861428557865</v>
      </c>
      <c r="CI73" s="1">
        <f t="shared" si="117"/>
        <v>1</v>
      </c>
      <c r="CJ73" s="1">
        <f t="shared" si="117"/>
        <v>1.0979001258055128</v>
      </c>
      <c r="CK73" s="1">
        <f t="shared" si="117"/>
        <v>1</v>
      </c>
      <c r="CL73" s="1">
        <f t="shared" si="117"/>
        <v>1.1961498941569815</v>
      </c>
      <c r="CM73" s="1">
        <f t="shared" si="117"/>
        <v>1.2731063128675579</v>
      </c>
      <c r="CO73" s="1">
        <f>6*((AJ73-AJ135)/(AJ134-AJ135))+1</f>
        <v>1.6360519523490145</v>
      </c>
      <c r="CQ73" s="1">
        <f t="shared" si="101"/>
        <v>3.2363290905626698</v>
      </c>
      <c r="CU73" s="1">
        <f>6*((AP73-AP134)/(AP135-AP134))+1</f>
        <v>5.9184896090249106</v>
      </c>
      <c r="CV73" s="1">
        <f>6*((AQ73-AQ134)/(AQ135-AQ134))+1</f>
        <v>5.544512986211493</v>
      </c>
      <c r="CX73" s="1">
        <f>6*((AS73-AS134)/(AS135-AS134))+1</f>
        <v>6.7260669810263298</v>
      </c>
      <c r="CY73" s="1">
        <f t="shared" si="102"/>
        <v>2.286542176432711</v>
      </c>
      <c r="CZ73" s="1">
        <f>6*((AU73-AU135)/(AU134-AU135))+1</f>
        <v>1.6501010796778286</v>
      </c>
      <c r="DA73" s="1">
        <f t="shared" si="103"/>
        <v>6.6456481606268287</v>
      </c>
      <c r="DB73" s="1">
        <f t="shared" si="104"/>
        <v>1.1151703924155831</v>
      </c>
      <c r="DC73" s="1">
        <f>6*((AX73-AX135)/(AX134-AX135))+1</f>
        <v>6.0638934306157495</v>
      </c>
      <c r="DD73" s="1">
        <f>6*((AY73-AY135)/(AY134-AY135))+1</f>
        <v>6.6363745890538972</v>
      </c>
      <c r="DE73" s="1">
        <f>6*((AZ73-AZ135)/(AZ134-AZ135))+1</f>
        <v>5.1846016730349813</v>
      </c>
      <c r="DF73" s="1">
        <f>6*((BA73-BA135)/(BA134-BA135))+1</f>
        <v>5.1328472737245825</v>
      </c>
      <c r="DG73" s="1">
        <f t="shared" si="105"/>
        <v>5.7068451992161986</v>
      </c>
      <c r="DI73" s="1">
        <f>6*((BD73-BD135)/(BD134-BD135))+1</f>
        <v>1.9200033816410031</v>
      </c>
      <c r="DJ73" s="1">
        <f>6*((BE73-BE135)/(BE134-BE135))+1</f>
        <v>1.4074597350328863</v>
      </c>
      <c r="DL73" s="1">
        <f>6*((BG73-BG135)/(BG134-BG135))+1</f>
        <v>1</v>
      </c>
      <c r="DM73" s="1">
        <f t="shared" si="106"/>
        <v>2.9882169572446946</v>
      </c>
      <c r="DN73" s="27">
        <v>67</v>
      </c>
      <c r="DO73" s="5" t="s">
        <v>239</v>
      </c>
      <c r="DP73" s="1">
        <v>3.358744837197511</v>
      </c>
      <c r="DQ73" s="1" t="s">
        <v>206</v>
      </c>
      <c r="DR73" s="1">
        <v>3.245909594696351</v>
      </c>
      <c r="DS73" s="5" t="s">
        <v>207</v>
      </c>
      <c r="DT73" s="1">
        <v>3.2301129438056555</v>
      </c>
    </row>
    <row r="74" spans="1:124">
      <c r="A74" s="6" t="s">
        <v>240</v>
      </c>
      <c r="B74" s="5" t="s">
        <v>241</v>
      </c>
      <c r="C74" s="22"/>
      <c r="D74" s="20">
        <v>27.22</v>
      </c>
      <c r="E74" s="20">
        <v>5.1457345536075276E-2</v>
      </c>
      <c r="F74" s="23">
        <v>19.22</v>
      </c>
      <c r="G74" s="23">
        <v>3051.2</v>
      </c>
      <c r="H74" s="23">
        <v>15255.8</v>
      </c>
      <c r="I74" s="21">
        <v>8.5500000000000007</v>
      </c>
      <c r="J74" s="31">
        <v>0</v>
      </c>
      <c r="K74" s="31">
        <v>86532.342309434243</v>
      </c>
      <c r="L74" s="31">
        <v>93592.903702988289</v>
      </c>
      <c r="M74" s="6">
        <v>-1338.92068683565</v>
      </c>
      <c r="N74" s="1">
        <v>37.200000000000003</v>
      </c>
      <c r="O74" s="1">
        <v>60.9</v>
      </c>
      <c r="P74" s="1">
        <v>0</v>
      </c>
      <c r="Q74" s="1">
        <v>0.54081670158415118</v>
      </c>
      <c r="R74" s="1">
        <v>99.9</v>
      </c>
      <c r="S74" s="1">
        <v>52.5</v>
      </c>
      <c r="T74" s="1">
        <v>0.93564119728411588</v>
      </c>
      <c r="U74" s="1">
        <v>5.1103843008994273E-4</v>
      </c>
      <c r="V74" s="19">
        <v>0</v>
      </c>
      <c r="W74" s="24">
        <v>3.5331464041095892</v>
      </c>
      <c r="X74" s="1">
        <v>4.2923900747967869E-3</v>
      </c>
      <c r="Y74" s="1">
        <v>601.25060125060122</v>
      </c>
      <c r="Z74" s="17">
        <v>1.587826662256037E-2</v>
      </c>
      <c r="AA74" s="25">
        <v>0.1007093762634616</v>
      </c>
      <c r="AB74" s="25">
        <v>1.1667664670658684</v>
      </c>
      <c r="AC74" s="1">
        <v>1.0291469107215055E-3</v>
      </c>
      <c r="AD74" s="1">
        <v>3143.2094681515787</v>
      </c>
      <c r="AE74" s="1">
        <v>984.41736686930381</v>
      </c>
      <c r="AF74" s="1">
        <v>54.47</v>
      </c>
      <c r="AG74" s="24">
        <v>561.72706318941584</v>
      </c>
      <c r="AH74" s="24">
        <v>1.2974602124453267</v>
      </c>
      <c r="AI74" s="24">
        <v>0.72881851474202897</v>
      </c>
      <c r="AJ74" s="24">
        <v>6.7703164626750467E-2</v>
      </c>
      <c r="AK74" s="24">
        <v>1.9664057044143053</v>
      </c>
      <c r="AL74" s="24">
        <v>74.730767817105885</v>
      </c>
      <c r="AM74" s="24">
        <v>22.604476789061636</v>
      </c>
      <c r="AN74" s="24">
        <v>3.1977064725989637</v>
      </c>
      <c r="AO74" s="24">
        <v>11.382113821138212</v>
      </c>
      <c r="AP74" s="24">
        <v>6801.75</v>
      </c>
      <c r="AQ74" s="1">
        <v>1088.28</v>
      </c>
      <c r="AR74" s="24">
        <v>0</v>
      </c>
      <c r="AS74" s="24">
        <v>19.094252873563217</v>
      </c>
      <c r="AT74" s="24">
        <v>249.33333333333334</v>
      </c>
      <c r="AU74" s="24">
        <v>1074.7289142500094</v>
      </c>
      <c r="AV74" s="26">
        <v>2.5985959495718012</v>
      </c>
      <c r="AW74" s="24">
        <v>36182.503284790822</v>
      </c>
      <c r="AX74" s="24">
        <v>0.97027840481565086</v>
      </c>
      <c r="AY74" s="26">
        <v>0.86098570353649362</v>
      </c>
      <c r="AZ74" s="24">
        <v>0.79364183596689242</v>
      </c>
      <c r="BA74" s="24">
        <v>4.895678335871656E-2</v>
      </c>
      <c r="BB74" s="24">
        <v>1.779359430604982</v>
      </c>
      <c r="BC74" s="24">
        <v>-0.68504510389205908</v>
      </c>
      <c r="BD74" s="24">
        <v>-0.42384791299538216</v>
      </c>
      <c r="BE74" s="26">
        <v>-0.73301341782420404</v>
      </c>
      <c r="BF74" s="26">
        <v>-0.33669951539987641</v>
      </c>
      <c r="BG74" s="26">
        <v>100615.02114363285</v>
      </c>
      <c r="BI74" s="1">
        <f t="shared" si="107"/>
        <v>4.4389117043121153</v>
      </c>
      <c r="BJ74" s="1">
        <f t="shared" si="108"/>
        <v>2.4867083748901031</v>
      </c>
      <c r="BK74" s="1">
        <f t="shared" si="109"/>
        <v>4.4550173010380618</v>
      </c>
      <c r="BL74" s="1">
        <f t="shared" si="96"/>
        <v>6.1012149876801942</v>
      </c>
      <c r="BM74" s="1">
        <f t="shared" si="110"/>
        <v>6.4874962970942285</v>
      </c>
      <c r="BN74" s="1">
        <f t="shared" si="111"/>
        <v>4.2797427652733129</v>
      </c>
      <c r="BO74" s="1">
        <f t="shared" si="112"/>
        <v>1.0199127146164999</v>
      </c>
      <c r="BP74" s="1">
        <f t="shared" si="113"/>
        <v>1.1560793109395078</v>
      </c>
      <c r="BQ74" s="1">
        <f t="shared" si="114"/>
        <v>1.0904593675021921</v>
      </c>
      <c r="BR74" s="1">
        <f t="shared" si="115"/>
        <v>1.1135581103537879</v>
      </c>
      <c r="BT74" s="1">
        <f t="shared" si="97"/>
        <v>1.3020172910662824</v>
      </c>
      <c r="BV74" s="1">
        <f t="shared" ref="BV74:CO74" si="118">6*((Q74-Q135)/(Q134-Q135))+1</f>
        <v>1.0362037659531209</v>
      </c>
      <c r="BW74" s="1">
        <f t="shared" si="118"/>
        <v>1.1942219679633868</v>
      </c>
      <c r="BX74" s="1">
        <f t="shared" si="118"/>
        <v>1.776470588235294</v>
      </c>
      <c r="BY74" s="1">
        <f t="shared" si="118"/>
        <v>5.1144280753702178</v>
      </c>
      <c r="CB74" s="1">
        <f t="shared" si="118"/>
        <v>1.4389394012132781</v>
      </c>
      <c r="CC74" s="1">
        <f t="shared" si="98"/>
        <v>1.976521169821738</v>
      </c>
      <c r="CE74" s="1">
        <f t="shared" si="99"/>
        <v>2.9688463615057206</v>
      </c>
      <c r="CF74" s="1">
        <f t="shared" si="118"/>
        <v>2.2649333667481728</v>
      </c>
      <c r="CG74" s="1">
        <f t="shared" si="118"/>
        <v>1.8767765680018451</v>
      </c>
      <c r="CI74" s="1">
        <f t="shared" si="118"/>
        <v>2.8454642193532145</v>
      </c>
      <c r="CJ74" s="1">
        <f t="shared" si="118"/>
        <v>1.0631850751041592</v>
      </c>
      <c r="CK74" s="1">
        <f t="shared" si="118"/>
        <v>1</v>
      </c>
      <c r="CL74" s="1">
        <f t="shared" si="118"/>
        <v>1.1819989161854987</v>
      </c>
      <c r="CM74" s="1">
        <f t="shared" si="118"/>
        <v>1.9954929847574969</v>
      </c>
      <c r="CO74" s="1">
        <f t="shared" si="118"/>
        <v>1.6258748136101455</v>
      </c>
      <c r="CQ74" s="1">
        <f t="shared" si="101"/>
        <v>4.6641174004603396</v>
      </c>
      <c r="CU74" s="1">
        <f>6*((AP74-AP134)/(AP135-AP134))+1</f>
        <v>5.6458033331130926</v>
      </c>
      <c r="CV74" s="1">
        <f>6*((AQ74-AQ134)/(AQ135-AQ134))+1</f>
        <v>5.9253884617600026</v>
      </c>
      <c r="CX74" s="1">
        <f>6*((AS74-AS134)/(AS135-AS134))+1</f>
        <v>6.8022828142845126</v>
      </c>
      <c r="CY74" s="1">
        <f t="shared" si="102"/>
        <v>3.507405022537025</v>
      </c>
      <c r="CZ74" s="1">
        <f>6*((AU74-AU135)/(AU134-AU135))+1</f>
        <v>1.2401165169284498</v>
      </c>
      <c r="DA74" s="1">
        <f t="shared" si="103"/>
        <v>6.948883046472238</v>
      </c>
      <c r="DB74" s="1">
        <f t="shared" si="104"/>
        <v>1.243115428617068</v>
      </c>
      <c r="DC74" s="1">
        <f>6*((AX74-AX135)/(AX134-AX135))+1</f>
        <v>6.2882033143929368</v>
      </c>
      <c r="DD74" s="1">
        <f>6*((AY74-AY135)/(AY134-AY135))+1</f>
        <v>6.0395925941738691</v>
      </c>
      <c r="DE74" s="1">
        <f>6*((AZ74-AZ135)/(AZ134-AZ135))+1</f>
        <v>5.5594014596370318</v>
      </c>
      <c r="DF74" s="1">
        <f>6*((BA74-BA135)/(BA134-BA135))+1</f>
        <v>6.1383240907030698</v>
      </c>
      <c r="DG74" s="1">
        <f t="shared" si="105"/>
        <v>6.7927758007117438</v>
      </c>
      <c r="DI74" s="1">
        <f>6*((BD74-BD135)/(BD134-BD135))+1</f>
        <v>2.0034804323035567</v>
      </c>
      <c r="DJ74" s="1">
        <f>6*((BE74-BE135)/(BE134-BE135))+1</f>
        <v>1.8890517023461244</v>
      </c>
      <c r="DL74" s="1">
        <f>6*((BG74-BG135)/(BG134-BG135))+1</f>
        <v>1.2702226927004678</v>
      </c>
      <c r="DM74" s="1">
        <f t="shared" si="106"/>
        <v>3.2202057049935968</v>
      </c>
      <c r="DN74" s="27">
        <v>68</v>
      </c>
      <c r="DO74" s="5" t="s">
        <v>242</v>
      </c>
      <c r="DP74" s="1">
        <v>3.3581369632250002</v>
      </c>
      <c r="DQ74" s="1" t="s">
        <v>190</v>
      </c>
      <c r="DR74" s="1">
        <v>3.2226544727385797</v>
      </c>
      <c r="DS74" s="5" t="s">
        <v>236</v>
      </c>
      <c r="DT74" s="1">
        <v>3.2217139012853799</v>
      </c>
    </row>
    <row r="75" spans="1:124" ht="14.5" customHeight="1">
      <c r="A75" s="6" t="s">
        <v>243</v>
      </c>
      <c r="B75" s="5" t="s">
        <v>126</v>
      </c>
      <c r="C75" s="22"/>
      <c r="D75" s="20">
        <v>26.67</v>
      </c>
      <c r="E75" s="20">
        <v>8.2469254883047988E-2</v>
      </c>
      <c r="F75" s="23">
        <v>14.9</v>
      </c>
      <c r="G75" s="23">
        <v>3010</v>
      </c>
      <c r="H75" s="23">
        <v>15050</v>
      </c>
      <c r="I75" s="21">
        <v>9.56</v>
      </c>
      <c r="J75" s="31">
        <v>0</v>
      </c>
      <c r="K75" s="31">
        <v>112454.92454026025</v>
      </c>
      <c r="L75" s="31">
        <v>61670.154943107227</v>
      </c>
      <c r="M75" s="6">
        <v>-1406.799531066823</v>
      </c>
      <c r="N75" s="1">
        <v>6.9</v>
      </c>
      <c r="O75" s="1">
        <v>96.3</v>
      </c>
      <c r="P75" s="1">
        <v>0</v>
      </c>
      <c r="Q75" s="1">
        <v>10.795755968169761</v>
      </c>
      <c r="R75" s="1">
        <v>415.4</v>
      </c>
      <c r="S75" s="1">
        <v>23.1</v>
      </c>
      <c r="T75" s="1">
        <v>0.98102357676825758</v>
      </c>
      <c r="U75" s="1">
        <v>5.8616647127784287E-4</v>
      </c>
      <c r="V75" s="19">
        <v>0</v>
      </c>
      <c r="W75" s="24">
        <v>19.015000000000001</v>
      </c>
      <c r="X75" s="1">
        <v>2.4149846890611478E-3</v>
      </c>
      <c r="Y75" s="1">
        <v>300</v>
      </c>
      <c r="Z75" s="17">
        <v>1.7844224740776463E-2</v>
      </c>
      <c r="AA75" s="25">
        <v>0.24692548830479866</v>
      </c>
      <c r="AB75" s="25">
        <v>201.18781391147246</v>
      </c>
      <c r="AC75" s="1">
        <v>1.9291053773812395E-3</v>
      </c>
      <c r="AD75" s="1">
        <v>7855.5823486857971</v>
      </c>
      <c r="AE75" s="1">
        <v>175.80401334405991</v>
      </c>
      <c r="AF75" s="1">
        <v>54.47</v>
      </c>
      <c r="AG75" s="24">
        <v>1317.7554953772426</v>
      </c>
      <c r="AH75" s="24">
        <v>0.6028454304316373</v>
      </c>
      <c r="AI75" s="24">
        <v>0.79440287881434923</v>
      </c>
      <c r="AJ75" s="24">
        <v>0.40631782011092354</v>
      </c>
      <c r="AK75" s="24">
        <v>1.760308656860381</v>
      </c>
      <c r="AL75" s="24">
        <v>76.63371111646974</v>
      </c>
      <c r="AM75" s="24">
        <v>25.801784422474078</v>
      </c>
      <c r="AN75" s="24">
        <v>2.6525198938992043</v>
      </c>
      <c r="AO75" s="24">
        <v>23.4375</v>
      </c>
      <c r="AP75" s="24">
        <v>4147</v>
      </c>
      <c r="AQ75" s="1">
        <v>829.4</v>
      </c>
      <c r="AR75" s="24">
        <v>0</v>
      </c>
      <c r="AS75" s="24">
        <v>19.298387096774192</v>
      </c>
      <c r="AT75" s="24">
        <v>366</v>
      </c>
      <c r="AU75" s="24">
        <v>3943.7231372076199</v>
      </c>
      <c r="AV75" s="26">
        <v>14.829997588618278</v>
      </c>
      <c r="AW75" s="24">
        <v>42393.058438403641</v>
      </c>
      <c r="AX75" s="24">
        <v>0.90012804097311139</v>
      </c>
      <c r="AY75" s="26">
        <v>0.87451984635083224</v>
      </c>
      <c r="AZ75" s="24">
        <v>0.8924455825864277</v>
      </c>
      <c r="BA75" s="24">
        <v>4.8575657917940447E-2</v>
      </c>
      <c r="BB75" s="24">
        <v>0</v>
      </c>
      <c r="BC75" s="24">
        <v>0.23269469024069056</v>
      </c>
      <c r="BD75" s="24">
        <v>-0.61479116772211162</v>
      </c>
      <c r="BE75" s="26">
        <v>-0.77177540266602973</v>
      </c>
      <c r="BF75" s="26">
        <v>-0.44613075952389075</v>
      </c>
      <c r="BG75" s="26">
        <v>103050.4181383704</v>
      </c>
      <c r="BI75" s="1">
        <f t="shared" si="107"/>
        <v>4.523613963039014</v>
      </c>
      <c r="BJ75" s="1">
        <f t="shared" si="108"/>
        <v>3.4640022255122305</v>
      </c>
      <c r="BK75" s="1">
        <f t="shared" si="109"/>
        <v>5.20242214532872</v>
      </c>
      <c r="BL75" s="1">
        <f t="shared" si="96"/>
        <v>6.115217083463139</v>
      </c>
      <c r="BM75" s="1">
        <f t="shared" si="110"/>
        <v>6.4969972800473972</v>
      </c>
      <c r="BN75" s="1">
        <f t="shared" si="111"/>
        <v>5.254019292604502</v>
      </c>
      <c r="BO75" s="1">
        <f t="shared" si="112"/>
        <v>1.0199127146164999</v>
      </c>
      <c r="BP75" s="1">
        <f t="shared" si="113"/>
        <v>1.2051750426054373</v>
      </c>
      <c r="BQ75" s="1">
        <f t="shared" si="114"/>
        <v>1.0568061911118389</v>
      </c>
      <c r="BR75" s="1">
        <f t="shared" si="115"/>
        <v>1.1201365688437814</v>
      </c>
      <c r="BT75" s="1">
        <f t="shared" si="97"/>
        <v>1.5060518731988473</v>
      </c>
      <c r="BV75" s="1">
        <f t="shared" ref="BV75:CO75" si="119">6*((Q75-Q135)/(Q134-Q135))+1</f>
        <v>1.7691035759993876</v>
      </c>
      <c r="BW75" s="1">
        <f t="shared" si="119"/>
        <v>2.0966819221967965</v>
      </c>
      <c r="BX75" s="1">
        <f t="shared" si="119"/>
        <v>1.244343891402715</v>
      </c>
      <c r="BY75" s="1">
        <f t="shared" si="119"/>
        <v>6.7988153473900255</v>
      </c>
      <c r="CB75" s="1">
        <f t="shared" si="119"/>
        <v>3.3623229154507448</v>
      </c>
      <c r="CC75" s="1">
        <f t="shared" si="98"/>
        <v>1.5494103826934289</v>
      </c>
      <c r="CE75" s="1">
        <f t="shared" si="99"/>
        <v>3.212617900297166</v>
      </c>
      <c r="CF75" s="1">
        <f t="shared" si="119"/>
        <v>4.1014419992058597</v>
      </c>
      <c r="CG75" s="1">
        <f t="shared" si="119"/>
        <v>4.0955223576452155</v>
      </c>
      <c r="CI75" s="1">
        <f t="shared" si="119"/>
        <v>5.6122271816671718</v>
      </c>
      <c r="CJ75" s="1">
        <f t="shared" si="119"/>
        <v>1.0091886688993754</v>
      </c>
      <c r="CK75" s="1">
        <f t="shared" si="119"/>
        <v>1</v>
      </c>
      <c r="CL75" s="1">
        <f t="shared" si="119"/>
        <v>1.4412133679896935</v>
      </c>
      <c r="CM75" s="1">
        <f t="shared" si="119"/>
        <v>1.4602377771625519</v>
      </c>
      <c r="CO75" s="1">
        <f t="shared" si="119"/>
        <v>1.7325765473264791</v>
      </c>
      <c r="CQ75" s="1">
        <f t="shared" si="101"/>
        <v>5.6239277320641605</v>
      </c>
      <c r="CU75" s="1">
        <f>6*((AP75-AP134)/(AP135-AP134))+1</f>
        <v>6.239296992450579</v>
      </c>
      <c r="CV75" s="1">
        <f>6*((AQ75-AQ134)/(AQ135-AQ134))+1</f>
        <v>6.1810170086593033</v>
      </c>
      <c r="CX75" s="1">
        <f>6*((AS75-AS134)/(AS135-AS134))+1</f>
        <v>6.7969285080625479</v>
      </c>
      <c r="CY75" s="1">
        <f t="shared" si="102"/>
        <v>4.8596265292981329</v>
      </c>
      <c r="CZ75" s="1">
        <f>6*((AU75-AU135)/(AU134-AU135))+1</f>
        <v>2.8984998426578468</v>
      </c>
      <c r="DA75" s="1">
        <f t="shared" si="103"/>
        <v>6.8592970103265083</v>
      </c>
      <c r="DB75" s="1">
        <f t="shared" si="104"/>
        <v>1.2900426402958844</v>
      </c>
      <c r="DC75" s="1">
        <f>6*((AX75-AX135)/(AX134-AX135))+1</f>
        <v>3.2103553783169243</v>
      </c>
      <c r="DD75" s="1">
        <f>6*((AY75-AY135)/(AY134-AY135))+1</f>
        <v>6.1538436958254099</v>
      </c>
      <c r="DE75" s="1">
        <f>6*((AZ75-AZ135)/(AZ134-AZ135))+1</f>
        <v>6.3387105520217704</v>
      </c>
      <c r="DF75" s="1">
        <f>6*((BA75-BA135)/(BA134-BA135))+1</f>
        <v>6.1109876198364574</v>
      </c>
      <c r="DG75" s="1">
        <f t="shared" si="105"/>
        <v>7</v>
      </c>
      <c r="DI75" s="1">
        <f>6*((BD75-BD135)/(BD134-BD135))+1</f>
        <v>1.6463509883213148</v>
      </c>
      <c r="DJ75" s="1">
        <f>6*((BE75-BE135)/(BE134-BE135))+1</f>
        <v>1.751982733761408</v>
      </c>
      <c r="DL75" s="1">
        <f>6*((BG75-BG135)/(BG134-BG135))+1</f>
        <v>1.276763460930026</v>
      </c>
      <c r="DM75" s="1">
        <f t="shared" si="106"/>
        <v>3.6116116406791967</v>
      </c>
      <c r="DN75" s="27">
        <v>69</v>
      </c>
      <c r="DO75" s="5" t="s">
        <v>220</v>
      </c>
      <c r="DP75" s="1">
        <v>3.3470689160038924</v>
      </c>
      <c r="DQ75" s="1" t="s">
        <v>154</v>
      </c>
      <c r="DR75" s="1">
        <v>3.2203837347104121</v>
      </c>
      <c r="DS75" s="5" t="s">
        <v>178</v>
      </c>
      <c r="DT75" s="1">
        <v>3.2210703487824754</v>
      </c>
    </row>
    <row r="76" spans="1:124" ht="14.5" customHeight="1">
      <c r="A76" s="6" t="s">
        <v>244</v>
      </c>
      <c r="B76" s="5" t="s">
        <v>149</v>
      </c>
      <c r="C76" s="22"/>
      <c r="D76" s="20">
        <v>20.22</v>
      </c>
      <c r="E76" s="20">
        <v>5.0546593393606336E-2</v>
      </c>
      <c r="F76" s="23">
        <v>13.87</v>
      </c>
      <c r="G76" s="23">
        <v>11330.9</v>
      </c>
      <c r="H76" s="23">
        <v>56654.6</v>
      </c>
      <c r="I76" s="21">
        <v>8.69</v>
      </c>
      <c r="J76" s="31">
        <v>0</v>
      </c>
      <c r="K76" s="31">
        <v>213031.66679687603</v>
      </c>
      <c r="L76" s="31">
        <v>132796.30591324752</v>
      </c>
      <c r="M76" s="6">
        <v>-2882.1379351668766</v>
      </c>
      <c r="N76" s="1">
        <v>818.3</v>
      </c>
      <c r="O76" s="1">
        <v>204.4</v>
      </c>
      <c r="P76" s="1">
        <v>0</v>
      </c>
      <c r="Q76" s="1">
        <v>15.759983454470248</v>
      </c>
      <c r="R76" s="1">
        <v>1310</v>
      </c>
      <c r="S76" s="1">
        <v>195.6</v>
      </c>
      <c r="T76" s="1">
        <v>0.95151849177087688</v>
      </c>
      <c r="U76" s="1">
        <v>1.7975912277548086E-3</v>
      </c>
      <c r="V76" s="19">
        <v>1.181823553743426E-5</v>
      </c>
      <c r="W76" s="24">
        <v>7.2187457044673531</v>
      </c>
      <c r="X76" s="1">
        <v>1.083083173178229E-2</v>
      </c>
      <c r="Y76" s="1">
        <v>863.19340329835074</v>
      </c>
      <c r="Z76" s="17">
        <v>1.7684019775847465E-2</v>
      </c>
      <c r="AA76" s="25">
        <v>0.17174259882999468</v>
      </c>
      <c r="AB76" s="25">
        <v>16.123516805587315</v>
      </c>
      <c r="AC76" s="1">
        <v>1.0557623746774607E-3</v>
      </c>
      <c r="AD76" s="1">
        <v>1688.9549528255432</v>
      </c>
      <c r="AE76" s="1">
        <v>13905.145549951782</v>
      </c>
      <c r="AF76" s="1">
        <v>54.47</v>
      </c>
      <c r="AG76" s="24">
        <v>6869.9462292710523</v>
      </c>
      <c r="AH76" s="24">
        <v>4.8848706888061602E-2</v>
      </c>
      <c r="AI76" s="24">
        <v>0.33558798969040571</v>
      </c>
      <c r="AJ76" s="24">
        <v>0.60547184305383206</v>
      </c>
      <c r="AK76" s="24">
        <v>1.8298568023794048</v>
      </c>
      <c r="AL76" s="24">
        <v>74.963068013945517</v>
      </c>
      <c r="AM76" s="24">
        <v>21.036459256632988</v>
      </c>
      <c r="AN76" s="24">
        <v>4.5854753885244932</v>
      </c>
      <c r="AO76" s="24">
        <v>3.7453183520599249</v>
      </c>
      <c r="AP76" s="24">
        <v>23076.81818181818</v>
      </c>
      <c r="AQ76" s="1">
        <v>808.42356687898086</v>
      </c>
      <c r="AR76" s="24">
        <v>1726.8367346938776</v>
      </c>
      <c r="AS76" s="24">
        <v>22.65285350781534</v>
      </c>
      <c r="AT76" s="24">
        <v>417.61538461538464</v>
      </c>
      <c r="AU76" s="24">
        <v>828.45144446414156</v>
      </c>
      <c r="AV76" s="26">
        <v>88.534341822765867</v>
      </c>
      <c r="AW76" s="24">
        <v>54778.095097212012</v>
      </c>
      <c r="AX76" s="24">
        <v>0.95292306000109994</v>
      </c>
      <c r="AY76" s="26">
        <v>0.85627600872609944</v>
      </c>
      <c r="AZ76" s="24">
        <v>0.92907294359199988</v>
      </c>
      <c r="BA76" s="24">
        <v>4.7981922323871551E-2</v>
      </c>
      <c r="BB76" s="24">
        <v>7.3678393811014917</v>
      </c>
      <c r="BC76" s="24">
        <v>-1.4270790220775167</v>
      </c>
      <c r="BD76" s="24">
        <v>0.19050962152951359</v>
      </c>
      <c r="BE76" s="26">
        <v>-0.60932151802223189</v>
      </c>
      <c r="BF76" s="26">
        <v>-0.50074152460753152</v>
      </c>
      <c r="BG76" s="26">
        <v>138865.37589581744</v>
      </c>
      <c r="BI76" s="1">
        <f t="shared" si="107"/>
        <v>5.5169404517453806</v>
      </c>
      <c r="BJ76" s="1">
        <f t="shared" si="108"/>
        <v>2.4580073859146303</v>
      </c>
      <c r="BK76" s="1">
        <f t="shared" si="109"/>
        <v>5.3806228373702423</v>
      </c>
      <c r="BL76" s="1">
        <f t="shared" si="96"/>
        <v>3.2873035203489192</v>
      </c>
      <c r="BM76" s="1">
        <f t="shared" si="110"/>
        <v>4.5762752422758339</v>
      </c>
      <c r="BN76" s="1">
        <f t="shared" si="111"/>
        <v>4.414790996784566</v>
      </c>
      <c r="BO76" s="1">
        <f t="shared" si="112"/>
        <v>1.0199127146164999</v>
      </c>
      <c r="BP76" s="1">
        <f t="shared" si="113"/>
        <v>1.3956610329938575</v>
      </c>
      <c r="BQ76" s="1">
        <f t="shared" si="114"/>
        <v>1.1317878577148481</v>
      </c>
      <c r="BR76" s="1">
        <f t="shared" si="115"/>
        <v>1.263118562128936</v>
      </c>
      <c r="BT76" s="1">
        <f t="shared" si="97"/>
        <v>2.129106628242075</v>
      </c>
      <c r="BV76" s="1">
        <f t="shared" ref="BV76:CO76" si="120">6*((Q76-Q135)/(Q134-Q135))+1</f>
        <v>2.1238868942771418</v>
      </c>
      <c r="BW76" s="1">
        <f t="shared" si="120"/>
        <v>4.6556064073226544</v>
      </c>
      <c r="BX76" s="1">
        <f t="shared" si="120"/>
        <v>4.3665158371040729</v>
      </c>
      <c r="BY76" s="1">
        <f t="shared" si="120"/>
        <v>5.7037209474408783</v>
      </c>
      <c r="CB76" s="1">
        <f t="shared" si="120"/>
        <v>1.8968187430173473</v>
      </c>
      <c r="CC76" s="1">
        <f t="shared" si="98"/>
        <v>3.4640203449736946</v>
      </c>
      <c r="CE76" s="1">
        <f t="shared" si="99"/>
        <v>3.1927530769009236</v>
      </c>
      <c r="CF76" s="1">
        <f t="shared" si="120"/>
        <v>3.1571272885633386</v>
      </c>
      <c r="CG76" s="1">
        <f t="shared" si="120"/>
        <v>2.0426852424355442</v>
      </c>
      <c r="CI76" s="1">
        <f t="shared" si="120"/>
        <v>1.991631631655745</v>
      </c>
      <c r="CJ76" s="1">
        <f t="shared" si="120"/>
        <v>1.9259866654980504</v>
      </c>
      <c r="CK76" s="1">
        <f t="shared" si="120"/>
        <v>1</v>
      </c>
      <c r="CL76" s="1">
        <f t="shared" si="120"/>
        <v>3.3448561625255735</v>
      </c>
      <c r="CM76" s="1">
        <f t="shared" si="120"/>
        <v>1.0333398202725532</v>
      </c>
      <c r="CO76" s="1">
        <f t="shared" si="120"/>
        <v>1.7953324829613562</v>
      </c>
      <c r="CQ76" s="1">
        <f t="shared" si="101"/>
        <v>4.7812854364364066</v>
      </c>
      <c r="CU76" s="1">
        <f>6*((AP76-AP134)/(AP135-AP134))+1</f>
        <v>2.007362888176897</v>
      </c>
      <c r="CV76" s="1">
        <f>6*((AQ76-AQ134)/(AQ135-AQ134))+1</f>
        <v>6.2017299842381677</v>
      </c>
      <c r="CX76" s="1">
        <f>6*((AS76-AS134)/(AS135-AS134))+1</f>
        <v>6.7089430635178262</v>
      </c>
      <c r="CY76" s="1">
        <f t="shared" si="102"/>
        <v>5.4578730992124429</v>
      </c>
      <c r="CZ76" s="1">
        <f>6*((AU76-AU135)/(AU134-AU135))+1</f>
        <v>1.0977591548509928</v>
      </c>
      <c r="DA76" s="1">
        <f t="shared" si="103"/>
        <v>6.3194668059467283</v>
      </c>
      <c r="DB76" s="1">
        <f t="shared" si="104"/>
        <v>1.3836244896736667</v>
      </c>
      <c r="DC76" s="1">
        <f>6*((AX76-AX135)/(AX134-AX135))+1</f>
        <v>5.5267373819103351</v>
      </c>
      <c r="DD76" s="1">
        <f>6*((AY76-AY135)/(AY134-AY135))+1</f>
        <v>5.9998347884589762</v>
      </c>
      <c r="DE76" s="1">
        <f>6*((AZ76-AZ135)/(AZ134-AZ135))+1</f>
        <v>6.6276068382285631</v>
      </c>
      <c r="DF76" s="1">
        <f>6*((BA76-BA135)/(BA134-BA135))+1</f>
        <v>6.0684015470288175</v>
      </c>
      <c r="DG76" s="1">
        <f t="shared" si="105"/>
        <v>6.1419414256769205</v>
      </c>
      <c r="DI76" s="1">
        <f>6*((BD76-BD135)/(BD134-BD135))+1</f>
        <v>3.1525399527625604</v>
      </c>
      <c r="DJ76" s="1">
        <f>6*((BE76-BE135)/(BE134-BE135))+1</f>
        <v>2.3264472897321973</v>
      </c>
      <c r="DL76" s="1">
        <f>6*((BG76-BG135)/(BG134-BG135))+1</f>
        <v>1.3729520241700517</v>
      </c>
      <c r="DM76" s="1">
        <f t="shared" si="106"/>
        <v>3.4629122605977667</v>
      </c>
      <c r="DN76" s="27">
        <v>70</v>
      </c>
      <c r="DO76" s="5" t="s">
        <v>245</v>
      </c>
      <c r="DP76" s="1">
        <v>3.314825731476684</v>
      </c>
      <c r="DQ76" s="1" t="s">
        <v>178</v>
      </c>
      <c r="DR76" s="1">
        <v>3.2197483426082187</v>
      </c>
      <c r="DS76" s="5" t="s">
        <v>154</v>
      </c>
      <c r="DT76" s="1">
        <v>3.2152418439371826</v>
      </c>
    </row>
    <row r="77" spans="1:124">
      <c r="A77" s="6" t="s">
        <v>246</v>
      </c>
      <c r="B77" s="5" t="s">
        <v>168</v>
      </c>
      <c r="C77" s="22"/>
      <c r="D77" s="20">
        <v>31.95</v>
      </c>
      <c r="E77" s="20">
        <v>3.745577603445624E-2</v>
      </c>
      <c r="F77" s="23">
        <v>20.79</v>
      </c>
      <c r="G77" s="23">
        <v>3370.9</v>
      </c>
      <c r="H77" s="23">
        <v>8239.9</v>
      </c>
      <c r="I77" s="21">
        <v>7.6</v>
      </c>
      <c r="J77" s="31">
        <v>0</v>
      </c>
      <c r="K77" s="31">
        <v>109239.19658462258</v>
      </c>
      <c r="L77" s="31">
        <v>793946.83540711878</v>
      </c>
      <c r="M77" s="6">
        <v>-7224.0943555181129</v>
      </c>
      <c r="N77" s="1">
        <v>97.3</v>
      </c>
      <c r="O77" s="1">
        <v>538.5</v>
      </c>
      <c r="P77" s="1">
        <v>0</v>
      </c>
      <c r="Q77" s="1">
        <v>10.612290416858945</v>
      </c>
      <c r="R77" s="1">
        <v>553.70000000000005</v>
      </c>
      <c r="S77" s="1">
        <v>81.599999999999994</v>
      </c>
      <c r="T77" s="1">
        <v>0.94789379117588346</v>
      </c>
      <c r="U77" s="1">
        <v>1.0530749789385003E-3</v>
      </c>
      <c r="V77" s="19">
        <v>7.6911244423934783E-5</v>
      </c>
      <c r="W77" s="24">
        <v>18.963375039762486</v>
      </c>
      <c r="X77" s="1">
        <v>4.0259216728752416E-3</v>
      </c>
      <c r="Y77" s="1">
        <v>433.9947585174092</v>
      </c>
      <c r="Z77" s="17">
        <v>2.6226734348561761E-2</v>
      </c>
      <c r="AA77" s="25">
        <v>0.24826949700046147</v>
      </c>
      <c r="AB77" s="25">
        <v>4.0507390941928314</v>
      </c>
      <c r="AC77" s="1">
        <v>1.1536686663590216E-3</v>
      </c>
      <c r="AD77" s="1">
        <v>4594.1058298723274</v>
      </c>
      <c r="AE77" s="1">
        <v>581.21951976861726</v>
      </c>
      <c r="AF77" s="1">
        <v>54.47</v>
      </c>
      <c r="AG77" s="24">
        <v>97.987707792498</v>
      </c>
      <c r="AH77" s="24">
        <v>1.2151976618981695</v>
      </c>
      <c r="AI77" s="24">
        <v>0.11907443340420461</v>
      </c>
      <c r="AJ77" s="24">
        <v>0.76157514228580214</v>
      </c>
      <c r="AK77" s="24">
        <v>2.1919704660821413</v>
      </c>
      <c r="AL77" s="24">
        <v>76.134440855253033</v>
      </c>
      <c r="AM77" s="24">
        <v>25.842178126442086</v>
      </c>
      <c r="AN77" s="24">
        <v>4.7684971542839563</v>
      </c>
      <c r="AO77" s="24">
        <v>8.9285714285714288</v>
      </c>
      <c r="AP77" s="24">
        <v>1444.6666666666667</v>
      </c>
      <c r="AQ77" s="1">
        <v>619.14285714285711</v>
      </c>
      <c r="AR77" s="24">
        <v>0</v>
      </c>
      <c r="AS77" s="24">
        <v>18.526104417670684</v>
      </c>
      <c r="AT77" s="24">
        <v>194</v>
      </c>
      <c r="AU77" s="24">
        <v>2486.5674265497614</v>
      </c>
      <c r="AV77" s="26">
        <v>194.01984310106138</v>
      </c>
      <c r="AW77" s="24">
        <v>44702.316548886112</v>
      </c>
      <c r="AX77" s="24">
        <v>0.95523906408952186</v>
      </c>
      <c r="AY77" s="26">
        <v>0.91658189216683617</v>
      </c>
      <c r="AZ77" s="24">
        <v>0.74737199050525605</v>
      </c>
      <c r="BA77" s="24">
        <v>3.7335543318254422E-2</v>
      </c>
      <c r="BB77" s="24">
        <v>2.9154518950437316</v>
      </c>
      <c r="BC77" s="24">
        <v>-0.21475519314581101</v>
      </c>
      <c r="BD77" s="24">
        <v>-0.34251172995018248</v>
      </c>
      <c r="BE77" s="26">
        <v>-0.5445188127985362</v>
      </c>
      <c r="BF77" s="26">
        <v>3.5106734402931203E-2</v>
      </c>
      <c r="BG77" s="26">
        <v>122413.54670779638</v>
      </c>
      <c r="BI77" s="1">
        <f t="shared" si="107"/>
        <v>3.7104722792607805</v>
      </c>
      <c r="BJ77" s="1">
        <f t="shared" si="108"/>
        <v>2.0454698938958211</v>
      </c>
      <c r="BK77" s="1">
        <f t="shared" si="109"/>
        <v>4.1833910034602075</v>
      </c>
      <c r="BL77" s="1">
        <f t="shared" si="96"/>
        <v>5.9925628026848674</v>
      </c>
      <c r="BM77" s="1">
        <f t="shared" si="110"/>
        <v>6.811393023533169</v>
      </c>
      <c r="BN77" s="1">
        <f t="shared" si="111"/>
        <v>3.363344051446945</v>
      </c>
      <c r="BO77" s="1">
        <f t="shared" si="112"/>
        <v>1.0199127146164999</v>
      </c>
      <c r="BP77" s="1">
        <f t="shared" si="113"/>
        <v>1.1990846571872411</v>
      </c>
      <c r="BQ77" s="1">
        <f t="shared" si="114"/>
        <v>1.8287771914653055</v>
      </c>
      <c r="BR77" s="1">
        <f t="shared" si="115"/>
        <v>1.6839180085568159</v>
      </c>
      <c r="BT77" s="1">
        <f t="shared" si="97"/>
        <v>4.054755043227666</v>
      </c>
      <c r="BV77" s="1">
        <f t="shared" ref="BV77:CO77" si="121">6*((Q77-Q135)/(Q134-Q135))+1</f>
        <v>1.7559916633677979</v>
      </c>
      <c r="BW77" s="1">
        <f t="shared" si="121"/>
        <v>2.4922768878718538</v>
      </c>
      <c r="BX77" s="1">
        <f t="shared" si="121"/>
        <v>2.3031674208144794</v>
      </c>
      <c r="BY77" s="1">
        <f t="shared" si="121"/>
        <v>5.5691885668894576</v>
      </c>
      <c r="CB77" s="1">
        <f t="shared" si="121"/>
        <v>3.3559093037453382</v>
      </c>
      <c r="CC77" s="1">
        <f t="shared" si="98"/>
        <v>1.915899457668218</v>
      </c>
      <c r="CE77" s="1">
        <f t="shared" si="99"/>
        <v>4.2520181027175976</v>
      </c>
      <c r="CF77" s="1">
        <f t="shared" si="121"/>
        <v>4.118323063386975</v>
      </c>
      <c r="CG77" s="1">
        <f t="shared" si="121"/>
        <v>1.9087672120147618</v>
      </c>
      <c r="CI77" s="1">
        <f t="shared" si="121"/>
        <v>3.6973251432514864</v>
      </c>
      <c r="CJ77" s="1">
        <f t="shared" si="121"/>
        <v>1.0362609158158804</v>
      </c>
      <c r="CK77" s="1">
        <f t="shared" si="121"/>
        <v>1</v>
      </c>
      <c r="CL77" s="1">
        <f t="shared" si="121"/>
        <v>1.0229996806125983</v>
      </c>
      <c r="CM77" s="1">
        <f t="shared" si="121"/>
        <v>1.9321032330410692</v>
      </c>
      <c r="CO77" s="1">
        <f t="shared" si="121"/>
        <v>1.8445225944852486</v>
      </c>
      <c r="CQ77" s="1">
        <f t="shared" si="101"/>
        <v>5.3721048032682628</v>
      </c>
      <c r="CU77" s="1">
        <f>6*((AP77-AP134)/(AP135-AP134))+1</f>
        <v>6.8434283414475345</v>
      </c>
      <c r="CV77" s="1">
        <f>6*((AQ77-AQ134)/(AQ135-AQ134))+1</f>
        <v>6.3886333865323337</v>
      </c>
      <c r="CX77" s="1">
        <f>6*((AS77-AS134)/(AS135-AS134))+1</f>
        <v>6.8171849740720019</v>
      </c>
      <c r="CY77" s="1">
        <f t="shared" si="102"/>
        <v>2.8660656793303283</v>
      </c>
      <c r="CZ77" s="1">
        <f>6*((AU77-AU135)/(AU134-AU135))+1</f>
        <v>2.0562106828507565</v>
      </c>
      <c r="DA77" s="1">
        <f t="shared" si="103"/>
        <v>5.5468629614126481</v>
      </c>
      <c r="DB77" s="1">
        <f t="shared" si="104"/>
        <v>1.3074914901154688</v>
      </c>
      <c r="DC77" s="1">
        <f>6*((AX77-AX135)/(AX134-AX135))+1</f>
        <v>5.6283520851425717</v>
      </c>
      <c r="DD77" s="1">
        <f>6*((AY77-AY135)/(AY134-AY135))+1</f>
        <v>6.5089186450201817</v>
      </c>
      <c r="DE77" s="1">
        <f>6*((AZ77-AZ135)/(AZ134-AZ135))+1</f>
        <v>5.1944506100468733</v>
      </c>
      <c r="DF77" s="1">
        <f>6*((BA77-BA135)/(BA134-BA135))+1</f>
        <v>5.3047830676921528</v>
      </c>
      <c r="DG77" s="1">
        <f t="shared" si="105"/>
        <v>6.6604664723032077</v>
      </c>
      <c r="DI77" s="1">
        <f>6*((BD77-BD135)/(BD134-BD135))+1</f>
        <v>2.1556070202165039</v>
      </c>
      <c r="DJ77" s="1">
        <f>6*((BE77-BE135)/(BE134-BE135))+1</f>
        <v>2.5556006729440619</v>
      </c>
      <c r="DL77" s="1">
        <f>6*((BG77-BG135)/(BG134-BG135))+1</f>
        <v>1.3287671943851551</v>
      </c>
      <c r="DM77" s="1">
        <f t="shared" si="106"/>
        <v>3.4912562381380505</v>
      </c>
      <c r="DN77" s="27">
        <v>71</v>
      </c>
      <c r="DO77" s="5" t="s">
        <v>247</v>
      </c>
      <c r="DP77" s="1">
        <v>3.314053605610606</v>
      </c>
      <c r="DQ77" s="1" t="s">
        <v>236</v>
      </c>
      <c r="DR77" s="1">
        <v>3.2189949725543201</v>
      </c>
      <c r="DS77" s="5" t="s">
        <v>241</v>
      </c>
      <c r="DT77" s="1">
        <v>3.2096415952887165</v>
      </c>
    </row>
    <row r="78" spans="1:124">
      <c r="A78" s="6" t="s">
        <v>248</v>
      </c>
      <c r="B78" s="5" t="s">
        <v>101</v>
      </c>
      <c r="C78" s="22"/>
      <c r="D78" s="20">
        <v>24.86</v>
      </c>
      <c r="E78" s="20">
        <v>4.604643865704424E-2</v>
      </c>
      <c r="F78" s="23">
        <v>13.52</v>
      </c>
      <c r="G78" s="23">
        <v>3353.5</v>
      </c>
      <c r="H78" s="23">
        <v>18444.5</v>
      </c>
      <c r="I78" s="21">
        <v>8.81</v>
      </c>
      <c r="J78" s="31">
        <v>0</v>
      </c>
      <c r="K78" s="31">
        <v>222476.91876324787</v>
      </c>
      <c r="L78" s="31">
        <v>5699268.2405372355</v>
      </c>
      <c r="M78" s="6">
        <v>-62077.294685990339</v>
      </c>
      <c r="N78" s="1">
        <v>801.5</v>
      </c>
      <c r="O78" s="1">
        <v>1049.5</v>
      </c>
      <c r="P78" s="1">
        <v>135.6</v>
      </c>
      <c r="Q78" s="1">
        <v>4.5382805145905243</v>
      </c>
      <c r="R78" s="1">
        <v>451.5</v>
      </c>
      <c r="S78" s="1">
        <v>23.1</v>
      </c>
      <c r="T78" s="1">
        <v>0.95873684210526311</v>
      </c>
      <c r="U78" s="1">
        <v>3.732981993851559E-3</v>
      </c>
      <c r="V78" s="19">
        <v>0</v>
      </c>
      <c r="W78" s="24">
        <v>5.3482348111658453</v>
      </c>
      <c r="X78" s="1">
        <v>2.903121470948867E-3</v>
      </c>
      <c r="Y78" s="1">
        <v>1000</v>
      </c>
      <c r="Z78" s="17">
        <v>1.2158770003137746E-2</v>
      </c>
      <c r="AA78" s="25">
        <v>0.14057106997176028</v>
      </c>
      <c r="AB78" s="25">
        <v>2.971549872122762</v>
      </c>
      <c r="AC78" s="1">
        <v>6.275494195167869E-4</v>
      </c>
      <c r="AD78" s="1">
        <v>4046.047618449953</v>
      </c>
      <c r="AE78" s="1">
        <v>10173.848873514184</v>
      </c>
      <c r="AF78" s="1">
        <v>54.47</v>
      </c>
      <c r="AG78" s="24">
        <v>555.69057710009099</v>
      </c>
      <c r="AH78" s="24">
        <v>0.19610919359899592</v>
      </c>
      <c r="AI78" s="24">
        <v>0.1089760309656595</v>
      </c>
      <c r="AJ78" s="24">
        <v>0.35754628176968939</v>
      </c>
      <c r="AK78" s="24">
        <v>2.0473799811735174</v>
      </c>
      <c r="AL78" s="24">
        <v>74.207718857860058</v>
      </c>
      <c r="AM78" s="24">
        <v>15.139629745842486</v>
      </c>
      <c r="AN78" s="24">
        <v>2.5886413555067462</v>
      </c>
      <c r="AO78" s="24">
        <v>10.362694300518134</v>
      </c>
      <c r="AP78" s="24">
        <v>6374</v>
      </c>
      <c r="AQ78" s="1">
        <v>980.61538461538464</v>
      </c>
      <c r="AR78" s="24">
        <v>0</v>
      </c>
      <c r="AS78" s="24">
        <v>19.5</v>
      </c>
      <c r="AT78" s="24">
        <v>200</v>
      </c>
      <c r="AU78" s="24">
        <v>1583.1925274552871</v>
      </c>
      <c r="AV78" s="26">
        <v>44.827922811421395</v>
      </c>
      <c r="AW78" s="24">
        <v>798074.11935316783</v>
      </c>
      <c r="AX78" s="24">
        <v>0.97066911090742436</v>
      </c>
      <c r="AY78" s="26">
        <v>0.96241979835013747</v>
      </c>
      <c r="AZ78" s="24">
        <v>0.96012832263977999</v>
      </c>
      <c r="BA78" s="24">
        <v>6.0970280358362092E-2</v>
      </c>
      <c r="BB78" s="24">
        <v>18.09954751131222</v>
      </c>
      <c r="BC78" s="24">
        <v>-0.88132873875169848</v>
      </c>
      <c r="BD78" s="24">
        <v>-0.26384811011699383</v>
      </c>
      <c r="BE78" s="26">
        <v>-0.71601949831957967</v>
      </c>
      <c r="BF78" s="26">
        <v>-0.69773828238340485</v>
      </c>
      <c r="BG78" s="26">
        <v>2234046.7442938481</v>
      </c>
      <c r="BI78" s="1">
        <f t="shared" si="107"/>
        <v>4.802361396303902</v>
      </c>
      <c r="BJ78" s="1">
        <f t="shared" si="108"/>
        <v>2.3161917530335967</v>
      </c>
      <c r="BK78" s="1">
        <f t="shared" si="109"/>
        <v>5.4411764705882346</v>
      </c>
      <c r="BL78" s="1">
        <f t="shared" si="96"/>
        <v>5.998476309156306</v>
      </c>
      <c r="BM78" s="1">
        <f t="shared" si="110"/>
        <v>6.340286460637631</v>
      </c>
      <c r="BN78" s="1">
        <f t="shared" si="111"/>
        <v>4.5305466237942129</v>
      </c>
      <c r="BO78" s="1">
        <f t="shared" si="112"/>
        <v>1.0199127146164999</v>
      </c>
      <c r="BP78" s="1">
        <f t="shared" si="113"/>
        <v>1.4135497429969313</v>
      </c>
      <c r="BQ78" s="1">
        <f t="shared" si="114"/>
        <v>7</v>
      </c>
      <c r="BR78" s="1">
        <f t="shared" si="115"/>
        <v>7</v>
      </c>
      <c r="BT78" s="1">
        <f t="shared" si="97"/>
        <v>7</v>
      </c>
      <c r="BV78" s="1">
        <f t="shared" ref="BV78:CO78" si="122">6*((Q78-Q135)/(Q134-Q135))+1</f>
        <v>1.3218944358886686</v>
      </c>
      <c r="BW78" s="1">
        <f t="shared" si="122"/>
        <v>2.1999427917620138</v>
      </c>
      <c r="BX78" s="1">
        <f t="shared" si="122"/>
        <v>1.244343891402715</v>
      </c>
      <c r="BY78" s="1">
        <f t="shared" si="122"/>
        <v>5.971633242177842</v>
      </c>
      <c r="CB78" s="1">
        <f t="shared" si="122"/>
        <v>1.6644363740009709</v>
      </c>
      <c r="CC78" s="1">
        <f t="shared" si="98"/>
        <v>1.6604617766664198</v>
      </c>
      <c r="CE78" s="1">
        <f t="shared" si="99"/>
        <v>2.5076425311469248</v>
      </c>
      <c r="CF78" s="1">
        <f t="shared" si="122"/>
        <v>2.765605581168554</v>
      </c>
      <c r="CG78" s="1">
        <f t="shared" si="122"/>
        <v>1.8967962390932147</v>
      </c>
      <c r="CI78" s="1">
        <f t="shared" si="122"/>
        <v>3.375545182497711</v>
      </c>
      <c r="CJ78" s="1">
        <f t="shared" si="122"/>
        <v>1.6768235640811333</v>
      </c>
      <c r="CK78" s="1">
        <f t="shared" si="122"/>
        <v>1</v>
      </c>
      <c r="CL78" s="1">
        <f t="shared" si="122"/>
        <v>1.1799292262560606</v>
      </c>
      <c r="CM78" s="1">
        <f t="shared" si="122"/>
        <v>1.1468155832796243</v>
      </c>
      <c r="CO78" s="1">
        <f t="shared" si="122"/>
        <v>1.717208022625204</v>
      </c>
      <c r="CQ78" s="1">
        <f t="shared" si="101"/>
        <v>4.400300924590252</v>
      </c>
      <c r="CU78" s="1">
        <f>6*((AP78-AP134)/(AP135-AP134))+1</f>
        <v>5.7414307604722072</v>
      </c>
      <c r="CV78" s="1">
        <f>6*((AQ78-AQ134)/(AQ135-AQ134))+1</f>
        <v>6.0317008427212251</v>
      </c>
      <c r="CX78" s="1">
        <f>6*((AS78-AS134)/(AS135-AS134))+1</f>
        <v>6.7916403344031284</v>
      </c>
      <c r="CY78" s="1">
        <f t="shared" si="102"/>
        <v>2.9356084996780427</v>
      </c>
      <c r="CZ78" s="1">
        <f>6*((AU78-AU135)/(AU134-AU135))+1</f>
        <v>1.5340270348138714</v>
      </c>
      <c r="DA78" s="1">
        <f t="shared" si="103"/>
        <v>6.6395842339323519</v>
      </c>
      <c r="DB78" s="1">
        <f t="shared" si="104"/>
        <v>7</v>
      </c>
      <c r="DC78" s="1">
        <f>6*((AX78-AX135)/(AX134-AX135))+1</f>
        <v>6.3053455481934142</v>
      </c>
      <c r="DD78" s="1">
        <f>6*((AY78-AY135)/(AY134-AY135))+1</f>
        <v>6.8958682546617975</v>
      </c>
      <c r="DE78" s="1">
        <f>6*((AZ78-AZ135)/(AZ134-AZ135))+1</f>
        <v>6.8725544246048518</v>
      </c>
      <c r="DF78" s="1">
        <f>6*((BA78-BA135)/(BA134-BA135))+1</f>
        <v>7</v>
      </c>
      <c r="DG78" s="1">
        <f t="shared" si="105"/>
        <v>4.8921266968325785</v>
      </c>
      <c r="DI78" s="1">
        <f>6*((BD78-BD135)/(BD134-BD135))+1</f>
        <v>2.3027349973365276</v>
      </c>
      <c r="DJ78" s="1">
        <f>6*((BE78-BE135)/(BE134-BE135))+1</f>
        <v>1.9491450909642714</v>
      </c>
      <c r="DL78" s="1">
        <f>6*((BG78-BG135)/(BG134-BG135))+1</f>
        <v>7</v>
      </c>
      <c r="DM78" s="1">
        <f t="shared" si="106"/>
        <v>4.0115154180090213</v>
      </c>
      <c r="DN78" s="27">
        <v>72</v>
      </c>
      <c r="DO78" s="5" t="s">
        <v>241</v>
      </c>
      <c r="DP78" s="1">
        <v>3.3122305902965601</v>
      </c>
      <c r="DQ78" s="1" t="s">
        <v>181</v>
      </c>
      <c r="DR78" s="1">
        <v>3.2054597010490453</v>
      </c>
      <c r="DS78" s="5" t="s">
        <v>181</v>
      </c>
      <c r="DT78" s="1">
        <v>3.2079614868673776</v>
      </c>
    </row>
    <row r="79" spans="1:124">
      <c r="A79" s="6" t="s">
        <v>249</v>
      </c>
      <c r="B79" s="5" t="s">
        <v>139</v>
      </c>
      <c r="C79" s="22"/>
      <c r="D79" s="20">
        <v>14.15</v>
      </c>
      <c r="E79" s="20">
        <v>0.10297038642109065</v>
      </c>
      <c r="F79" s="23">
        <v>10.57</v>
      </c>
      <c r="G79" s="23">
        <v>6251.7</v>
      </c>
      <c r="H79" s="23">
        <v>14587.3</v>
      </c>
      <c r="I79" s="21">
        <v>9.9499999999999993</v>
      </c>
      <c r="J79" s="31">
        <v>0</v>
      </c>
      <c r="K79" s="31">
        <v>178924.6978650369</v>
      </c>
      <c r="L79" s="31">
        <v>79815.236079151902</v>
      </c>
      <c r="M79" s="6">
        <v>-1863.5766336160555</v>
      </c>
      <c r="N79" s="1">
        <v>44.3</v>
      </c>
      <c r="O79" s="1">
        <v>150.1</v>
      </c>
      <c r="P79" s="1">
        <v>343.7</v>
      </c>
      <c r="Q79" s="1">
        <v>1.9262369086312747</v>
      </c>
      <c r="R79" s="1">
        <v>1126.5999999999999</v>
      </c>
      <c r="S79" s="1">
        <v>153.6</v>
      </c>
      <c r="T79" s="1">
        <v>0.94801812004530006</v>
      </c>
      <c r="U79" s="1">
        <v>1.0751403655477243E-3</v>
      </c>
      <c r="V79" s="19">
        <v>4.5142650776453595E-5</v>
      </c>
      <c r="W79" s="24">
        <v>4.126707317073171</v>
      </c>
      <c r="X79" s="1">
        <v>5.4706832523406922E-3</v>
      </c>
      <c r="Y79" s="1">
        <v>1000</v>
      </c>
      <c r="Z79" s="17">
        <v>1.6702780787287829E-2</v>
      </c>
      <c r="AA79" s="25">
        <v>0.397887323943662</v>
      </c>
      <c r="AB79" s="25">
        <v>0.56868601238995753</v>
      </c>
      <c r="AC79" s="1">
        <v>5.4171180931744309E-4</v>
      </c>
      <c r="AD79" s="1">
        <v>2815.4252437703144</v>
      </c>
      <c r="AE79" s="1">
        <v>917.64681999035372</v>
      </c>
      <c r="AF79" s="1">
        <v>54.47</v>
      </c>
      <c r="AG79" s="24">
        <v>949.73803260773582</v>
      </c>
      <c r="AH79" s="24">
        <v>0.23022751895991334</v>
      </c>
      <c r="AI79" s="24">
        <v>0.21865583090914828</v>
      </c>
      <c r="AJ79" s="24">
        <v>0.17465691585409895</v>
      </c>
      <c r="AK79" s="24">
        <v>2.3383893102202959</v>
      </c>
      <c r="AL79" s="24">
        <v>70.399963885879373</v>
      </c>
      <c r="AM79" s="24">
        <v>17.650776453593355</v>
      </c>
      <c r="AN79" s="24">
        <v>2.1668472372697725</v>
      </c>
      <c r="AO79" s="24">
        <v>2.5575447570332481</v>
      </c>
      <c r="AP79" s="24">
        <v>7384</v>
      </c>
      <c r="AQ79" s="1">
        <v>1476.8</v>
      </c>
      <c r="AR79" s="24">
        <v>0</v>
      </c>
      <c r="AS79" s="24">
        <v>24.740566037735849</v>
      </c>
      <c r="AT79" s="24">
        <v>302</v>
      </c>
      <c r="AU79" s="24">
        <v>1094.3886723546404</v>
      </c>
      <c r="AV79" s="26">
        <v>31.938425424340917</v>
      </c>
      <c r="AW79" s="24">
        <v>41425.009930947708</v>
      </c>
      <c r="AX79" s="24">
        <v>0.96868008948545858</v>
      </c>
      <c r="AY79" s="26">
        <v>0.95704697986577181</v>
      </c>
      <c r="AZ79" s="24">
        <v>0.97628635346756154</v>
      </c>
      <c r="BA79" s="24">
        <v>4.8459776715800019E-2</v>
      </c>
      <c r="BB79" s="24">
        <v>2.6315789473684208</v>
      </c>
      <c r="BC79" s="24">
        <v>0.16878542911586331</v>
      </c>
      <c r="BD79" s="24">
        <v>-0.67689718891149686</v>
      </c>
      <c r="BE79" s="26">
        <v>-0.78404088512086045</v>
      </c>
      <c r="BF79" s="26">
        <v>-0.39926681542875359</v>
      </c>
      <c r="BG79" s="26">
        <v>109622.12638757064</v>
      </c>
      <c r="BI79" s="1">
        <f t="shared" si="107"/>
        <v>6.4517453798767974</v>
      </c>
      <c r="BJ79" s="1">
        <f t="shared" si="108"/>
        <v>4.1100646642598235</v>
      </c>
      <c r="BK79" s="1">
        <f t="shared" si="109"/>
        <v>5.9515570934256052</v>
      </c>
      <c r="BL79" s="1">
        <f t="shared" si="96"/>
        <v>5.0135036392987615</v>
      </c>
      <c r="BM79" s="1">
        <f t="shared" si="110"/>
        <v>6.5183583335577522</v>
      </c>
      <c r="BN79" s="1">
        <f t="shared" si="111"/>
        <v>5.630225080385852</v>
      </c>
      <c r="BO79" s="1">
        <f t="shared" si="112"/>
        <v>1.0199127146164999</v>
      </c>
      <c r="BP79" s="1">
        <f t="shared" si="113"/>
        <v>1.3310645904132059</v>
      </c>
      <c r="BQ79" s="1">
        <f t="shared" si="114"/>
        <v>1.0759348576524848</v>
      </c>
      <c r="BR79" s="1">
        <f t="shared" si="115"/>
        <v>1.164404989179078</v>
      </c>
      <c r="BT79" s="1">
        <f t="shared" si="97"/>
        <v>1.8161383285302595</v>
      </c>
      <c r="BV79" s="1">
        <f t="shared" ref="BV79:CO79" si="123">6*((Q79-Q135)/(Q134-Q135))+1</f>
        <v>1.135216951714987</v>
      </c>
      <c r="BW79" s="1">
        <f t="shared" si="123"/>
        <v>4.1310068649885583</v>
      </c>
      <c r="BX79" s="1">
        <f t="shared" si="123"/>
        <v>3.6063348416289593</v>
      </c>
      <c r="BY79" s="1">
        <f t="shared" si="123"/>
        <v>5.5738030883748966</v>
      </c>
      <c r="CB79" s="1">
        <f t="shared" si="123"/>
        <v>1.5126802661309604</v>
      </c>
      <c r="CC79" s="1">
        <f t="shared" si="98"/>
        <v>2.244583534163735</v>
      </c>
      <c r="CE79" s="1">
        <f t="shared" si="99"/>
        <v>3.0710830698204106</v>
      </c>
      <c r="CF79" s="1">
        <f t="shared" si="123"/>
        <v>5.9975580321916855</v>
      </c>
      <c r="CG79" s="1">
        <f t="shared" si="123"/>
        <v>1.8701423237178831</v>
      </c>
      <c r="CI79" s="1">
        <f t="shared" si="123"/>
        <v>2.6530131390503167</v>
      </c>
      <c r="CJ79" s="1">
        <f t="shared" si="123"/>
        <v>1.0587263686580273</v>
      </c>
      <c r="CK79" s="1">
        <f t="shared" si="123"/>
        <v>1</v>
      </c>
      <c r="CL79" s="1">
        <f t="shared" si="123"/>
        <v>1.3150336625649794</v>
      </c>
      <c r="CM79" s="1">
        <f t="shared" si="123"/>
        <v>1.1731064308065198</v>
      </c>
      <c r="CO79" s="1">
        <f t="shared" si="123"/>
        <v>1.6595772848369319</v>
      </c>
      <c r="CQ79" s="1">
        <f t="shared" si="101"/>
        <v>2.479737887559863</v>
      </c>
      <c r="CU79" s="1">
        <f>6*((AP79-AP134)/(AP135-AP134))+1</f>
        <v>5.5156360167370675</v>
      </c>
      <c r="CV79" s="1">
        <f>6*((AQ79-AQ134)/(AQ135-AQ134))+1</f>
        <v>5.5417481533494799</v>
      </c>
      <c r="CX79" s="1">
        <f>6*((AS79-AS134)/(AS135-AS134))+1</f>
        <v>6.6541837389283671</v>
      </c>
      <c r="CY79" s="1">
        <f t="shared" si="102"/>
        <v>4.117836445589182</v>
      </c>
      <c r="CZ79" s="1">
        <f>6*((AU79-AU135)/(AU134-AU135))+1</f>
        <v>1.251480574327974</v>
      </c>
      <c r="DA79" s="1">
        <f t="shared" si="103"/>
        <v>6.7339903382281232</v>
      </c>
      <c r="DB79" s="1">
        <f t="shared" si="104"/>
        <v>1.2827280257242193</v>
      </c>
      <c r="DC79" s="1">
        <f>6*((AX79-AX135)/(AX134-AX135))+1</f>
        <v>6.2180772128195638</v>
      </c>
      <c r="DD79" s="1">
        <f>6*((AY79-AY135)/(AY134-AY135))+1</f>
        <v>6.850512561343546</v>
      </c>
      <c r="DE79" s="1">
        <f>6*((AZ79-AZ135)/(AZ134-AZ135))+1</f>
        <v>7</v>
      </c>
      <c r="DF79" s="1">
        <f>6*((BA79-BA135)/(BA134-BA135))+1</f>
        <v>6.1026759650179043</v>
      </c>
      <c r="DG79" s="1">
        <f t="shared" si="105"/>
        <v>6.693526315789474</v>
      </c>
      <c r="DI79" s="1">
        <f>6*((BD79-BD135)/(BD134-BD135))+1</f>
        <v>1.5301914054805514</v>
      </c>
      <c r="DJ79" s="1">
        <f>6*((BE79-BE135)/(BE134-BE135))+1</f>
        <v>1.7086099024645061</v>
      </c>
      <c r="DL79" s="1">
        <f>6*((BG79-BG135)/(BG134-BG135))+1</f>
        <v>1.2944131585453125</v>
      </c>
      <c r="DM79" s="1">
        <f t="shared" si="106"/>
        <v>3.5490505531369081</v>
      </c>
      <c r="DN79" s="27">
        <v>73</v>
      </c>
      <c r="DO79" s="5" t="s">
        <v>250</v>
      </c>
      <c r="DP79" s="1">
        <v>3.3067893825102614</v>
      </c>
      <c r="DQ79" s="1" t="s">
        <v>241</v>
      </c>
      <c r="DR79" s="1">
        <v>3.2051225124699303</v>
      </c>
      <c r="DS79" s="5" t="s">
        <v>190</v>
      </c>
      <c r="DT79" s="1">
        <v>3.2070265573062744</v>
      </c>
    </row>
    <row r="80" spans="1:124">
      <c r="A80" s="6" t="s">
        <v>251</v>
      </c>
      <c r="B80" s="5" t="s">
        <v>252</v>
      </c>
      <c r="C80" s="22"/>
      <c r="D80" s="20">
        <v>16.45</v>
      </c>
      <c r="E80" s="20">
        <v>1.9827671422452141E-2</v>
      </c>
      <c r="F80" s="23">
        <v>33.69</v>
      </c>
      <c r="G80" s="23">
        <v>4086.5</v>
      </c>
      <c r="H80" s="23">
        <v>15412</v>
      </c>
      <c r="I80" s="21">
        <v>6.12</v>
      </c>
      <c r="J80" s="31">
        <v>18803.117948125957</v>
      </c>
      <c r="K80" s="31">
        <v>14142.746966821471</v>
      </c>
      <c r="L80" s="31">
        <v>56631.716969144152</v>
      </c>
      <c r="M80" s="6">
        <v>-599.70014992503752</v>
      </c>
      <c r="N80" s="1">
        <v>61.2</v>
      </c>
      <c r="O80" s="1">
        <v>22.6</v>
      </c>
      <c r="P80" s="1">
        <v>60</v>
      </c>
      <c r="Q80" s="1">
        <v>0.19312003690401661</v>
      </c>
      <c r="R80" s="1">
        <v>66.2</v>
      </c>
      <c r="S80" s="1">
        <v>27.2</v>
      </c>
      <c r="T80" s="1">
        <v>0.92655570704602164</v>
      </c>
      <c r="U80" s="1">
        <v>1.3881947914931423E-4</v>
      </c>
      <c r="V80" s="19">
        <v>8.2375037068766672E-6</v>
      </c>
      <c r="W80" s="24">
        <v>5.8320252912872315</v>
      </c>
      <c r="X80" s="1">
        <v>5.0605372387902605E-3</v>
      </c>
      <c r="Y80" s="1">
        <v>1000</v>
      </c>
      <c r="Z80" s="17">
        <v>1.5511219480048766E-2</v>
      </c>
      <c r="AA80" s="25">
        <v>0.17163662723648226</v>
      </c>
      <c r="AB80" s="25">
        <v>1.7210459629500177</v>
      </c>
      <c r="AC80" s="1">
        <v>1.8122508155128669E-4</v>
      </c>
      <c r="AD80" s="1">
        <v>2751.2273880523248</v>
      </c>
      <c r="AE80" s="1">
        <v>1794.7365350138543</v>
      </c>
      <c r="AF80" s="1">
        <v>54.47</v>
      </c>
      <c r="AG80" s="24">
        <v>329.10130629352869</v>
      </c>
      <c r="AH80" s="24">
        <v>0.28254637714586972</v>
      </c>
      <c r="AI80" s="24">
        <v>9.2986381807209736E-2</v>
      </c>
      <c r="AJ80" s="24">
        <v>0.23905235757356091</v>
      </c>
      <c r="AK80" s="24">
        <v>2.2636660186497086</v>
      </c>
      <c r="AL80" s="24">
        <v>69.02369106066098</v>
      </c>
      <c r="AM80" s="24">
        <v>28.205212692345711</v>
      </c>
      <c r="AN80" s="24">
        <v>4.3823519720583874</v>
      </c>
      <c r="AO80" s="24">
        <v>14.894859813084112</v>
      </c>
      <c r="AP80" s="24">
        <v>3468.457142857143</v>
      </c>
      <c r="AQ80" s="1">
        <v>682</v>
      </c>
      <c r="AR80" s="24">
        <v>2023.2666666666667</v>
      </c>
      <c r="AS80" s="24">
        <v>21.083594566353188</v>
      </c>
      <c r="AT80" s="24">
        <v>273.7</v>
      </c>
      <c r="AU80" s="24">
        <v>1664.2092212263997</v>
      </c>
      <c r="AV80" s="26">
        <v>83.627137632211941</v>
      </c>
      <c r="AW80" s="24">
        <v>14784.148860043611</v>
      </c>
      <c r="AX80" s="24">
        <v>0.90336223303023899</v>
      </c>
      <c r="AY80" s="26">
        <v>0.62703531401987733</v>
      </c>
      <c r="AZ80" s="24">
        <v>0.29181645168111653</v>
      </c>
      <c r="BA80" s="24">
        <v>3.6083769189404202E-2</v>
      </c>
      <c r="BB80" s="24">
        <v>15.213575190169689</v>
      </c>
      <c r="BC80" s="24">
        <v>-0.13765082487612776</v>
      </c>
      <c r="BD80" s="24">
        <v>-0.31183841745811236</v>
      </c>
      <c r="BE80" s="26">
        <v>-0.88829421315668544</v>
      </c>
      <c r="BF80" s="26">
        <v>-0.75087385447443533</v>
      </c>
      <c r="BG80" s="26">
        <v>49828.87820017364</v>
      </c>
      <c r="BI80" s="1">
        <f t="shared" si="107"/>
        <v>6.0975359342915816</v>
      </c>
      <c r="BJ80" s="1">
        <f t="shared" si="108"/>
        <v>1.4899465933894336</v>
      </c>
      <c r="BK80" s="1">
        <f t="shared" si="109"/>
        <v>1.9515570934256055</v>
      </c>
      <c r="BL80" s="1">
        <f t="shared" si="96"/>
        <v>5.7493613526296405</v>
      </c>
      <c r="BM80" s="1">
        <f t="shared" si="110"/>
        <v>6.4802851525981895</v>
      </c>
      <c r="BN80" s="1">
        <f t="shared" si="111"/>
        <v>1.9356913183279743</v>
      </c>
      <c r="BO80" s="1">
        <f t="shared" si="112"/>
        <v>1.0836789595518377</v>
      </c>
      <c r="BP80" s="1">
        <f t="shared" si="113"/>
        <v>1.0189779945390203</v>
      </c>
      <c r="BQ80" s="1">
        <f t="shared" si="114"/>
        <v>1.0514946359213684</v>
      </c>
      <c r="BR80" s="1">
        <f t="shared" si="115"/>
        <v>1.0419167665433995</v>
      </c>
      <c r="BT80" s="1">
        <f t="shared" si="97"/>
        <v>1.0812680115273776</v>
      </c>
      <c r="BV80" s="1">
        <f t="shared" ref="BV80:CO80" si="124">6*((Q80-Q135)/(Q134-Q135))+1</f>
        <v>1.0113545871453915</v>
      </c>
      <c r="BW80" s="1">
        <f t="shared" si="124"/>
        <v>1.0978260869565217</v>
      </c>
      <c r="BX80" s="1">
        <f t="shared" si="124"/>
        <v>1.318552036199095</v>
      </c>
      <c r="BY80" s="1">
        <f t="shared" si="124"/>
        <v>4.7772160496664142</v>
      </c>
      <c r="CB80" s="1">
        <f t="shared" si="124"/>
        <v>1.7245399415774985</v>
      </c>
      <c r="CC80" s="1">
        <f t="shared" si="98"/>
        <v>2.151275084099594</v>
      </c>
      <c r="CE80" s="1">
        <f t="shared" si="99"/>
        <v>2.9233338727553262</v>
      </c>
      <c r="CF80" s="1">
        <f t="shared" si="124"/>
        <v>3.1557962605147614</v>
      </c>
      <c r="CG80" s="1">
        <f t="shared" si="124"/>
        <v>1.882924947452365</v>
      </c>
      <c r="CI80" s="1">
        <f t="shared" si="124"/>
        <v>2.6153208226815887</v>
      </c>
      <c r="CJ80" s="1">
        <f t="shared" si="124"/>
        <v>1.1172953897160853</v>
      </c>
      <c r="CK80" s="1">
        <f t="shared" si="124"/>
        <v>1</v>
      </c>
      <c r="CL80" s="1">
        <f t="shared" si="124"/>
        <v>1.1022400665417031</v>
      </c>
      <c r="CM80" s="1">
        <f t="shared" si="124"/>
        <v>1.2134222173756901</v>
      </c>
      <c r="CO80" s="1">
        <f t="shared" si="124"/>
        <v>1.6798690978568704</v>
      </c>
      <c r="CQ80" s="1">
        <f t="shared" si="101"/>
        <v>1.7855706587245201</v>
      </c>
      <c r="CU80" s="1">
        <f>6*((AP80-AP134)/(AP135-AP134))+1</f>
        <v>6.3909914583336294</v>
      </c>
      <c r="CV80" s="1">
        <f>6*((AQ80-AQ134)/(AQ135-AQ134))+1</f>
        <v>6.3265657100381532</v>
      </c>
      <c r="CX80" s="1">
        <f>6*((AS80-AS134)/(AS135-AS134))+1</f>
        <v>6.7501036919611055</v>
      </c>
      <c r="CY80" s="1">
        <f t="shared" si="102"/>
        <v>3.7898261429491304</v>
      </c>
      <c r="CZ80" s="1">
        <f>6*((AU80-AU135)/(AU134-AU135))+1</f>
        <v>1.5808576394141243</v>
      </c>
      <c r="DA80" s="1">
        <f t="shared" si="103"/>
        <v>6.3554084735464613</v>
      </c>
      <c r="DB80" s="1">
        <f t="shared" si="104"/>
        <v>1.0814285773080818</v>
      </c>
      <c r="DC80" s="1">
        <f>6*((AX80-AX135)/(AX134-AX135))+1</f>
        <v>3.3522555881326186</v>
      </c>
      <c r="DD80" s="1">
        <f>6*((AY80-AY135)/(AY134-AY135))+1</f>
        <v>4.0646548311584789</v>
      </c>
      <c r="DE80" s="1">
        <f>6*((AZ80-AZ135)/(AZ134-AZ135))+1</f>
        <v>1.6012814677980958</v>
      </c>
      <c r="DF80" s="1">
        <f>6*((BA80-BA135)/(BA134-BA135))+1</f>
        <v>5.2149987517062906</v>
      </c>
      <c r="DG80" s="1">
        <f t="shared" si="105"/>
        <v>5.2282270333528373</v>
      </c>
      <c r="DI80" s="1">
        <f>6*((BD80-BD135)/(BD134-BD135))+1</f>
        <v>2.2129766458210529</v>
      </c>
      <c r="DJ80" s="1">
        <f>6*((BE80-BE135)/(BE134-BE135))+1</f>
        <v>1.3399524097249891</v>
      </c>
      <c r="DL80" s="1">
        <f>6*((BG80-BG135)/(BG134-BG135))+1</f>
        <v>1.1338258789636666</v>
      </c>
      <c r="DM80" s="1">
        <f t="shared" si="106"/>
        <v>2.760990600767085</v>
      </c>
      <c r="DN80" s="27">
        <v>74</v>
      </c>
      <c r="DO80" s="5" t="s">
        <v>232</v>
      </c>
      <c r="DP80" s="1">
        <v>3.3058810518589117</v>
      </c>
      <c r="DQ80" s="1" t="s">
        <v>220</v>
      </c>
      <c r="DR80" s="1">
        <v>3.2040108062428234</v>
      </c>
      <c r="DS80" s="5" t="s">
        <v>232</v>
      </c>
      <c r="DT80" s="1">
        <v>3.1971357064665744</v>
      </c>
    </row>
    <row r="81" spans="1:124">
      <c r="A81" s="6" t="s">
        <v>253</v>
      </c>
      <c r="B81" s="5" t="s">
        <v>179</v>
      </c>
      <c r="C81" s="22"/>
      <c r="D81" s="20">
        <v>26.95</v>
      </c>
      <c r="E81" s="20">
        <v>4.8006116454066237E-2</v>
      </c>
      <c r="F81" s="23">
        <v>14.68</v>
      </c>
      <c r="G81" s="23">
        <v>3558.4</v>
      </c>
      <c r="H81" s="23">
        <v>16012.7</v>
      </c>
      <c r="I81" s="21">
        <v>8.66</v>
      </c>
      <c r="J81" s="31">
        <v>0</v>
      </c>
      <c r="K81" s="31">
        <v>99357.557677878067</v>
      </c>
      <c r="L81" s="31">
        <v>100455.2365536018</v>
      </c>
      <c r="M81" s="6">
        <v>-1646.6117796073465</v>
      </c>
      <c r="N81" s="1">
        <v>44.3</v>
      </c>
      <c r="O81" s="1">
        <v>65.2</v>
      </c>
      <c r="P81" s="1">
        <v>0</v>
      </c>
      <c r="Q81" s="1">
        <v>1.5847249607661664</v>
      </c>
      <c r="R81" s="1">
        <v>310.5</v>
      </c>
      <c r="S81" s="1">
        <v>51.5</v>
      </c>
      <c r="T81" s="1">
        <v>0.96791990192071919</v>
      </c>
      <c r="U81" s="1">
        <v>2.1110407430863414E-3</v>
      </c>
      <c r="V81" s="19">
        <v>4.0239829383123417E-5</v>
      </c>
      <c r="W81" s="24">
        <v>2.5433958103638368</v>
      </c>
      <c r="X81" s="1">
        <v>5.7924190506232725E-4</v>
      </c>
      <c r="Y81" s="1">
        <v>900</v>
      </c>
      <c r="Z81" s="17">
        <v>1.7464085952275561E-2</v>
      </c>
      <c r="AA81" s="25">
        <v>0.15303207114401834</v>
      </c>
      <c r="AB81" s="25">
        <v>7.3642243604787607</v>
      </c>
      <c r="AC81" s="1">
        <v>5.2311778198060443E-4</v>
      </c>
      <c r="AD81" s="1">
        <v>2753.2197155044064</v>
      </c>
      <c r="AE81" s="1">
        <v>1206.0651278460703</v>
      </c>
      <c r="AF81" s="1">
        <v>54.47</v>
      </c>
      <c r="AG81" s="24">
        <v>353.50631373243829</v>
      </c>
      <c r="AH81" s="24">
        <v>1.3279143696430729</v>
      </c>
      <c r="AI81" s="24">
        <v>0.4694261137648571</v>
      </c>
      <c r="AJ81" s="24">
        <v>0.28469679288559818</v>
      </c>
      <c r="AK81" s="24">
        <v>1.6900728340911835</v>
      </c>
      <c r="AL81" s="24">
        <v>76.375196169168248</v>
      </c>
      <c r="AM81" s="24">
        <v>19.677276568347349</v>
      </c>
      <c r="AN81" s="24">
        <v>2.6960685686692689</v>
      </c>
      <c r="AO81" s="24">
        <v>6.1349693251533743</v>
      </c>
      <c r="AP81" s="24">
        <v>4141.833333333333</v>
      </c>
      <c r="AQ81" s="1">
        <v>776.59375</v>
      </c>
      <c r="AR81" s="24">
        <v>0</v>
      </c>
      <c r="AS81" s="24">
        <v>20.615606936416185</v>
      </c>
      <c r="AT81" s="24">
        <v>550.66666666666663</v>
      </c>
      <c r="AU81" s="24">
        <v>1407.2148368274918</v>
      </c>
      <c r="AV81" s="26">
        <v>34.696868938875703</v>
      </c>
      <c r="AW81" s="24">
        <v>48531.854969460801</v>
      </c>
      <c r="AX81" s="24">
        <v>0.93971991069616401</v>
      </c>
      <c r="AY81" s="26">
        <v>0.89303836005682968</v>
      </c>
      <c r="AZ81" s="24">
        <v>0.8684798051552669</v>
      </c>
      <c r="BA81" s="24">
        <v>4.8100437538557458E-2</v>
      </c>
      <c r="BB81" s="24">
        <v>4.2918454935622314</v>
      </c>
      <c r="BC81" s="24">
        <v>-0.67511514385531146</v>
      </c>
      <c r="BD81" s="24">
        <v>-0.1438217333135178</v>
      </c>
      <c r="BE81" s="26">
        <v>-0.50480203072414676</v>
      </c>
      <c r="BF81" s="26">
        <v>-0.14954022888259053</v>
      </c>
      <c r="BG81" s="26">
        <v>127302.63118493459</v>
      </c>
      <c r="BI81" s="1">
        <f t="shared" si="107"/>
        <v>4.4804928131416837</v>
      </c>
      <c r="BJ81" s="1">
        <f t="shared" si="108"/>
        <v>2.3779480621599571</v>
      </c>
      <c r="BK81" s="1">
        <f t="shared" si="109"/>
        <v>5.2404844290657442</v>
      </c>
      <c r="BL81" s="1">
        <f t="shared" si="96"/>
        <v>5.9288396726047186</v>
      </c>
      <c r="BM81" s="1">
        <f t="shared" si="110"/>
        <v>6.4525531775740488</v>
      </c>
      <c r="BN81" s="1">
        <f t="shared" si="111"/>
        <v>4.385852090032154</v>
      </c>
      <c r="BO81" s="1">
        <f t="shared" si="112"/>
        <v>1.0199127146164999</v>
      </c>
      <c r="BP81" s="1">
        <f t="shared" si="113"/>
        <v>1.1803694579117527</v>
      </c>
      <c r="BQ81" s="1">
        <f t="shared" si="114"/>
        <v>1.0976936849354466</v>
      </c>
      <c r="BR81" s="1">
        <f t="shared" si="115"/>
        <v>1.1433779033167595</v>
      </c>
      <c r="BT81" s="1">
        <f t="shared" si="97"/>
        <v>1.3268011527377521</v>
      </c>
      <c r="BV81" s="1">
        <f t="shared" ref="BV81:CO81" si="125">6*((Q81-Q135)/(Q134-Q135))+1</f>
        <v>1.1108097821343326</v>
      </c>
      <c r="BW81" s="1">
        <f t="shared" si="125"/>
        <v>1.7966247139588101</v>
      </c>
      <c r="BX81" s="1">
        <f t="shared" si="125"/>
        <v>1.7583710407239819</v>
      </c>
      <c r="BY81" s="1">
        <f t="shared" si="125"/>
        <v>6.3124666062978481</v>
      </c>
      <c r="CB81" s="1">
        <f t="shared" si="125"/>
        <v>1.3159780281821671</v>
      </c>
      <c r="CC81" s="1">
        <f t="shared" si="98"/>
        <v>1.1317778610249012</v>
      </c>
      <c r="CE81" s="1">
        <f t="shared" si="99"/>
        <v>3.1654820958420506</v>
      </c>
      <c r="CF81" s="1">
        <f t="shared" si="125"/>
        <v>2.9221186760827962</v>
      </c>
      <c r="CG81" s="1">
        <f t="shared" si="125"/>
        <v>1.9455222514346038</v>
      </c>
      <c r="CI81" s="1">
        <f t="shared" si="125"/>
        <v>2.6164905726022689</v>
      </c>
      <c r="CJ81" s="1">
        <f t="shared" si="125"/>
        <v>1.0779859468482449</v>
      </c>
      <c r="CK81" s="1">
        <f t="shared" si="125"/>
        <v>1</v>
      </c>
      <c r="CL81" s="1">
        <f t="shared" si="125"/>
        <v>1.1106076494991952</v>
      </c>
      <c r="CM81" s="1">
        <f t="shared" si="125"/>
        <v>2.0189603031260361</v>
      </c>
      <c r="CO81" s="1">
        <f t="shared" si="125"/>
        <v>1.6942522330916212</v>
      </c>
      <c r="CQ81" s="1">
        <f t="shared" si="101"/>
        <v>5.4935374480357622</v>
      </c>
      <c r="CU81" s="1">
        <f>6*((AP81-AP134)/(AP135-AP134))+1</f>
        <v>6.2404520480703471</v>
      </c>
      <c r="CV81" s="1">
        <f>6*((AQ81-AQ134)/(AQ135-AQ134))+1</f>
        <v>6.2331600284163375</v>
      </c>
      <c r="CX81" s="1">
        <f>6*((AS81-AS134)/(AS135-AS134))+1</f>
        <v>6.7623786992546382</v>
      </c>
      <c r="CY81" s="1">
        <f t="shared" si="102"/>
        <v>7</v>
      </c>
      <c r="CZ81" s="1">
        <f>6*((AU81-AU135)/(AU134-AU135))+1</f>
        <v>1.4323055097225279</v>
      </c>
      <c r="DA81" s="1">
        <f t="shared" si="103"/>
        <v>6.7137867648608491</v>
      </c>
      <c r="DB81" s="1">
        <f t="shared" si="104"/>
        <v>1.3364276408539304</v>
      </c>
      <c r="DC81" s="1">
        <f>6*((AX81-AX135)/(AX134-AX135))+1</f>
        <v>4.9474490701759084</v>
      </c>
      <c r="DD81" s="1">
        <f>6*((AY81-AY135)/(AY134-AY135))+1</f>
        <v>6.3101713348110033</v>
      </c>
      <c r="DE81" s="1">
        <f>6*((AZ81-AZ135)/(AZ134-AZ135))+1</f>
        <v>6.1496818066838905</v>
      </c>
      <c r="DF81" s="1">
        <f>6*((BA81-BA135)/(BA134-BA135))+1</f>
        <v>6.0769021281154902</v>
      </c>
      <c r="DG81" s="1">
        <f t="shared" si="105"/>
        <v>6.5001716738197421</v>
      </c>
      <c r="DI81" s="1">
        <f>6*((BD81-BD135)/(BD134-BD135))+1</f>
        <v>2.5272255313036744</v>
      </c>
      <c r="DJ81" s="1">
        <f>6*((BE81-BE135)/(BE134-BE135))+1</f>
        <v>2.6960459668745806</v>
      </c>
      <c r="DL81" s="1">
        <f>6*((BG81-BG135)/(BG134-BG135))+1</f>
        <v>1.3418978537761257</v>
      </c>
      <c r="DM81" s="1">
        <f t="shared" si="106"/>
        <v>3.4136515815171471</v>
      </c>
      <c r="DN81" s="27">
        <v>75</v>
      </c>
      <c r="DO81" s="5" t="s">
        <v>187</v>
      </c>
      <c r="DP81" s="1">
        <v>3.3046316438127885</v>
      </c>
      <c r="DQ81" s="1" t="s">
        <v>250</v>
      </c>
      <c r="DR81" s="1">
        <v>3.203863062776183</v>
      </c>
      <c r="DS81" s="5" t="s">
        <v>247</v>
      </c>
      <c r="DT81" s="1">
        <v>3.194760644853361</v>
      </c>
    </row>
    <row r="82" spans="1:124">
      <c r="A82" s="6" t="s">
        <v>254</v>
      </c>
      <c r="B82" s="5" t="s">
        <v>136</v>
      </c>
      <c r="C82" s="22"/>
      <c r="D82" s="20">
        <v>18.920000000000002</v>
      </c>
      <c r="E82" s="20">
        <v>6.707174251505256E-2</v>
      </c>
      <c r="F82" s="23">
        <v>12.58</v>
      </c>
      <c r="G82" s="23">
        <v>3777</v>
      </c>
      <c r="H82" s="23">
        <v>23741.3</v>
      </c>
      <c r="I82" s="21">
        <v>9.25</v>
      </c>
      <c r="J82" s="31">
        <v>0</v>
      </c>
      <c r="K82" s="31">
        <v>387153.49763489806</v>
      </c>
      <c r="L82" s="31">
        <v>226763.46660055409</v>
      </c>
      <c r="M82" s="6">
        <v>-5441.1082152165372</v>
      </c>
      <c r="N82" s="1">
        <v>432.1</v>
      </c>
      <c r="O82" s="1">
        <v>164.3</v>
      </c>
      <c r="P82" s="1">
        <v>0</v>
      </c>
      <c r="Q82" s="1">
        <v>20.909243720635445</v>
      </c>
      <c r="R82" s="1">
        <v>616.6</v>
      </c>
      <c r="S82" s="1">
        <v>103.3</v>
      </c>
      <c r="T82" s="1">
        <v>0.97243342707356872</v>
      </c>
      <c r="U82" s="1">
        <v>2.1778713984790601E-3</v>
      </c>
      <c r="V82" s="19">
        <v>1.377809008115295E-5</v>
      </c>
      <c r="W82" s="24">
        <v>4.4704422615970305</v>
      </c>
      <c r="X82" s="1">
        <v>4.5745528375612408E-3</v>
      </c>
      <c r="Y82" s="1">
        <v>999.99999999999989</v>
      </c>
      <c r="Z82" s="17">
        <v>4.5261025916587441E-2</v>
      </c>
      <c r="AA82" s="25">
        <v>0.3306741619476708</v>
      </c>
      <c r="AB82" s="25">
        <v>0.87118015608397759</v>
      </c>
      <c r="AC82" s="1">
        <v>2.0667135121729425E-3</v>
      </c>
      <c r="AD82" s="1">
        <v>2460.5188828724563</v>
      </c>
      <c r="AE82" s="1">
        <v>9388.3613445944084</v>
      </c>
      <c r="AF82" s="1">
        <v>54.47</v>
      </c>
      <c r="AG82" s="24">
        <v>3847.2360416843248</v>
      </c>
      <c r="AH82" s="24">
        <v>0.1653370809738354</v>
      </c>
      <c r="AI82" s="24">
        <v>0.63609077694941929</v>
      </c>
      <c r="AJ82" s="24">
        <v>0.4004877443888728</v>
      </c>
      <c r="AK82" s="24">
        <v>1.8297303627771118</v>
      </c>
      <c r="AL82" s="24">
        <v>73.072100745394678</v>
      </c>
      <c r="AM82" s="24">
        <v>25.751250361674863</v>
      </c>
      <c r="AN82" s="24">
        <v>2.8796208269609664</v>
      </c>
      <c r="AO82" s="24">
        <v>10.700909577314071</v>
      </c>
      <c r="AP82" s="24">
        <v>10368.428571428571</v>
      </c>
      <c r="AQ82" s="1">
        <v>1099.6818181818182</v>
      </c>
      <c r="AR82" s="24">
        <v>0</v>
      </c>
      <c r="AS82" s="24">
        <v>24.338750000000001</v>
      </c>
      <c r="AT82" s="24">
        <v>217.2</v>
      </c>
      <c r="AU82" s="24">
        <v>929.55488157731577</v>
      </c>
      <c r="AV82" s="26">
        <v>75.10680306975847</v>
      </c>
      <c r="AW82" s="24">
        <v>129353.68832023599</v>
      </c>
      <c r="AX82" s="24">
        <v>0.95674080472180234</v>
      </c>
      <c r="AY82" s="26">
        <v>0.68826027495861231</v>
      </c>
      <c r="AZ82" s="24">
        <v>0.92715756136183691</v>
      </c>
      <c r="BA82" s="24">
        <v>4.7327164134319331E-2</v>
      </c>
      <c r="BB82" s="24">
        <v>9.4736842105263168</v>
      </c>
      <c r="BC82" s="24">
        <v>-2.0905529551470833E-2</v>
      </c>
      <c r="BD82" s="24">
        <v>-0.61431398668398829</v>
      </c>
      <c r="BE82" s="26">
        <v>-0.90351037386815747</v>
      </c>
      <c r="BF82" s="26">
        <v>-0.42462769076066537</v>
      </c>
      <c r="BG82" s="26">
        <v>335190.87952423893</v>
      </c>
      <c r="BI82" s="1">
        <f t="shared" si="107"/>
        <v>5.7171457905544152</v>
      </c>
      <c r="BJ82" s="1">
        <f t="shared" si="108"/>
        <v>2.9787726969540667</v>
      </c>
      <c r="BK82" s="1">
        <f t="shared" si="109"/>
        <v>5.6038062283737027</v>
      </c>
      <c r="BL82" s="1">
        <f t="shared" si="96"/>
        <v>5.8545469993486075</v>
      </c>
      <c r="BM82" s="1">
        <f t="shared" si="110"/>
        <v>6.0957538731432566</v>
      </c>
      <c r="BN82" s="1">
        <f t="shared" si="111"/>
        <v>4.954983922829582</v>
      </c>
      <c r="BO82" s="1">
        <f t="shared" si="112"/>
        <v>1.0199127146164999</v>
      </c>
      <c r="BP82" s="1">
        <f t="shared" si="113"/>
        <v>1.7254367709154528</v>
      </c>
      <c r="BQ82" s="1">
        <f t="shared" si="114"/>
        <v>1.2308486703440167</v>
      </c>
      <c r="BR82" s="1">
        <f t="shared" si="115"/>
        <v>1.511120424198106</v>
      </c>
      <c r="BT82" s="1">
        <f t="shared" si="97"/>
        <v>1.8979827089337176</v>
      </c>
      <c r="BV82" s="1">
        <f t="shared" ref="BV82:CO82" si="126">6*((Q82-Q135)/(Q134-Q135))+1</f>
        <v>2.4918941318478218</v>
      </c>
      <c r="BW82" s="1">
        <f t="shared" si="126"/>
        <v>2.6721967963386728</v>
      </c>
      <c r="BX82" s="1">
        <f t="shared" si="126"/>
        <v>2.6959276018099549</v>
      </c>
      <c r="BY82" s="1">
        <f t="shared" si="126"/>
        <v>6.4799881070613239</v>
      </c>
      <c r="CB82" s="1">
        <f t="shared" si="126"/>
        <v>1.5553840755598274</v>
      </c>
      <c r="CC82" s="1">
        <f t="shared" si="98"/>
        <v>2.0407133579438588</v>
      </c>
      <c r="CE82" s="1">
        <f t="shared" si="99"/>
        <v>6.6121998900859866</v>
      </c>
      <c r="CF82" s="1">
        <f t="shared" si="126"/>
        <v>5.153344966359942</v>
      </c>
      <c r="CG82" s="1">
        <f t="shared" si="126"/>
        <v>1.8734977586397978</v>
      </c>
      <c r="CI82" s="1">
        <f t="shared" si="126"/>
        <v>2.4446379108339733</v>
      </c>
      <c r="CJ82" s="1">
        <f t="shared" si="126"/>
        <v>1.624371420549942</v>
      </c>
      <c r="CK82" s="1">
        <f t="shared" si="126"/>
        <v>1</v>
      </c>
      <c r="CL82" s="1">
        <f t="shared" si="126"/>
        <v>2.3084795781544853</v>
      </c>
      <c r="CM82" s="1">
        <f t="shared" si="126"/>
        <v>1.1231032552989757</v>
      </c>
      <c r="CO82" s="1">
        <f t="shared" si="126"/>
        <v>1.7307394171929626</v>
      </c>
      <c r="CQ82" s="1">
        <f t="shared" si="101"/>
        <v>3.8275155991078407</v>
      </c>
      <c r="CU82" s="1">
        <f>6*((AP82-AP134)/(AP135-AP134))+1</f>
        <v>4.8484396954682145</v>
      </c>
      <c r="CV82" s="1">
        <f>6*((AQ82-AQ134)/(AQ135-AQ134))+1</f>
        <v>5.9141298469043626</v>
      </c>
      <c r="CX82" s="1">
        <f>6*((AS82-AS134)/(AS135-AS134))+1</f>
        <v>6.6647231089423338</v>
      </c>
      <c r="CY82" s="1">
        <f t="shared" si="102"/>
        <v>3.1349645846748229</v>
      </c>
      <c r="CZ82" s="1">
        <f>6*((AU82-AU135)/(AU134-AU135))+1</f>
        <v>1.1562006298950143</v>
      </c>
      <c r="DA82" s="1">
        <f t="shared" si="103"/>
        <v>6.4178136681930802</v>
      </c>
      <c r="DB82" s="1">
        <f t="shared" si="104"/>
        <v>1.9471207573486036</v>
      </c>
      <c r="DC82" s="1">
        <f>6*((AX82-AX135)/(AX134-AX135))+1</f>
        <v>5.6942409708504318</v>
      </c>
      <c r="DD82" s="1">
        <f>6*((AY82-AY135)/(AY134-AY135))+1</f>
        <v>4.5814972593625232</v>
      </c>
      <c r="DE82" s="1">
        <f>6*((AZ82-AZ135)/(AZ134-AZ135))+1</f>
        <v>6.612499366716313</v>
      </c>
      <c r="DF82" s="1">
        <f>6*((BA82-BA135)/(BA134-BA135))+1</f>
        <v>6.0214385887520834</v>
      </c>
      <c r="DG82" s="1">
        <f t="shared" si="105"/>
        <v>5.8966947368421057</v>
      </c>
      <c r="DI82" s="1">
        <f>6*((BD82-BD135)/(BD134-BD135))+1</f>
        <v>1.6472434806959093</v>
      </c>
      <c r="DJ82" s="1">
        <f>6*((BE82-BE135)/(BE134-BE135))+1</f>
        <v>1.2861454784480788</v>
      </c>
      <c r="DL82" s="1">
        <f>6*((BG82-BG135)/(BG134-BG135))+1</f>
        <v>1.9002252447412999</v>
      </c>
      <c r="DM82" s="1">
        <f t="shared" si="106"/>
        <v>3.5225638591626667</v>
      </c>
      <c r="DN82" s="27">
        <v>76</v>
      </c>
      <c r="DO82" s="5" t="s">
        <v>255</v>
      </c>
      <c r="DP82" s="1">
        <v>3.2974461602693292</v>
      </c>
      <c r="DQ82" s="1" t="s">
        <v>255</v>
      </c>
      <c r="DR82" s="1">
        <v>3.196620429114986</v>
      </c>
      <c r="DS82" s="5" t="s">
        <v>187</v>
      </c>
      <c r="DT82" s="1">
        <v>3.1937772136444749</v>
      </c>
    </row>
    <row r="83" spans="1:124">
      <c r="A83" s="6" t="s">
        <v>256</v>
      </c>
      <c r="B83" s="5" t="s">
        <v>245</v>
      </c>
      <c r="C83" s="22"/>
      <c r="D83" s="20">
        <v>28.41</v>
      </c>
      <c r="E83" s="20">
        <v>3.6192602040816327E-2</v>
      </c>
      <c r="F83" s="23">
        <v>29.34</v>
      </c>
      <c r="G83" s="23">
        <v>3019.9</v>
      </c>
      <c r="H83" s="23">
        <v>4831.8</v>
      </c>
      <c r="I83" s="21">
        <v>7.17</v>
      </c>
      <c r="J83" s="31">
        <v>0</v>
      </c>
      <c r="K83" s="31">
        <v>25787.342077508521</v>
      </c>
      <c r="L83" s="31">
        <v>26467.110449435007</v>
      </c>
      <c r="M83" s="6">
        <v>-268.24034334763951</v>
      </c>
      <c r="N83" s="1">
        <v>1.5</v>
      </c>
      <c r="O83" s="1">
        <v>55.9</v>
      </c>
      <c r="P83" s="1">
        <v>0</v>
      </c>
      <c r="Q83" s="1">
        <v>5.4528061224489797E-2</v>
      </c>
      <c r="R83" s="1">
        <v>82.3</v>
      </c>
      <c r="S83" s="1">
        <v>103.8</v>
      </c>
      <c r="T83" s="1">
        <v>0.94379746835443035</v>
      </c>
      <c r="U83" s="1">
        <v>0</v>
      </c>
      <c r="V83" s="19">
        <v>0</v>
      </c>
      <c r="W83" s="24">
        <v>5.912967189728958</v>
      </c>
      <c r="X83" s="1">
        <v>3.2898366619662114E-3</v>
      </c>
      <c r="Y83" s="1">
        <v>829.49308755760376</v>
      </c>
      <c r="Z83" s="17">
        <v>1.2914540816326531E-2</v>
      </c>
      <c r="AA83" s="25">
        <v>0.23995535714285715</v>
      </c>
      <c r="AB83" s="25">
        <v>2.0091401869158876</v>
      </c>
      <c r="AC83" s="1">
        <v>3.1887755102040814E-4</v>
      </c>
      <c r="AD83" s="1">
        <v>8583.0353443877557</v>
      </c>
      <c r="AE83" s="1">
        <v>38.200774621502063</v>
      </c>
      <c r="AF83" s="1">
        <v>54.47</v>
      </c>
      <c r="AG83" s="24">
        <v>47.543445952495041</v>
      </c>
      <c r="AH83" s="24">
        <v>6.0586734693877551</v>
      </c>
      <c r="AI83" s="24">
        <v>0.28805021463565234</v>
      </c>
      <c r="AJ83" s="24">
        <v>0.26482780612244899</v>
      </c>
      <c r="AK83" s="24">
        <v>2.4394132653061225</v>
      </c>
      <c r="AL83" s="24">
        <v>71.508290816326522</v>
      </c>
      <c r="AM83" s="24">
        <v>28.220663265306122</v>
      </c>
      <c r="AN83" s="24">
        <v>3.8265306122448979</v>
      </c>
      <c r="AO83" s="24">
        <v>21.857923497267759</v>
      </c>
      <c r="AP83" s="24">
        <v>896</v>
      </c>
      <c r="AQ83" s="1">
        <v>368.94117647058823</v>
      </c>
      <c r="AR83" s="24">
        <v>0</v>
      </c>
      <c r="AS83" s="24">
        <v>14.195121951219512</v>
      </c>
      <c r="AT83" s="24">
        <v>117</v>
      </c>
      <c r="AU83" s="24">
        <v>6997.1913026147959</v>
      </c>
      <c r="AV83" s="26">
        <v>351.13711734693879</v>
      </c>
      <c r="AW83" s="24">
        <v>6090.6847291935692</v>
      </c>
      <c r="AX83" s="24">
        <v>0.94957264957264953</v>
      </c>
      <c r="AY83" s="26">
        <v>0.7367521367521368</v>
      </c>
      <c r="AZ83" s="24">
        <v>0.60512820512820509</v>
      </c>
      <c r="BA83" s="24">
        <v>6.001218656411364E-2</v>
      </c>
      <c r="BB83" s="24">
        <v>12.5</v>
      </c>
      <c r="BC83" s="24">
        <v>-2.0687956499291496E-3</v>
      </c>
      <c r="BD83" s="24">
        <v>-0.18307838891422812</v>
      </c>
      <c r="BE83" s="26">
        <v>-0.35397455019047458</v>
      </c>
      <c r="BF83" s="26">
        <v>-0.19819372891938047</v>
      </c>
      <c r="BG83" s="26">
        <v>20493.977801235011</v>
      </c>
      <c r="BI83" s="1">
        <f t="shared" si="107"/>
        <v>4.2556468172484596</v>
      </c>
      <c r="BJ83" s="1">
        <f t="shared" si="108"/>
        <v>2.0056628583973573</v>
      </c>
      <c r="BK83" s="1">
        <f t="shared" si="109"/>
        <v>2.7041522491349479</v>
      </c>
      <c r="BL83" s="1">
        <f t="shared" si="96"/>
        <v>6.1118525021949077</v>
      </c>
      <c r="BM83" s="1">
        <f t="shared" si="110"/>
        <v>6.9687317018747281</v>
      </c>
      <c r="BN83" s="1">
        <f t="shared" si="111"/>
        <v>2.948553054662379</v>
      </c>
      <c r="BO83" s="1">
        <f t="shared" si="112"/>
        <v>1.0199127146164999</v>
      </c>
      <c r="BP83" s="1">
        <f t="shared" si="113"/>
        <v>1.041032121393437</v>
      </c>
      <c r="BQ83" s="1">
        <f t="shared" si="114"/>
        <v>1.0196949049023043</v>
      </c>
      <c r="BR83" s="1">
        <f t="shared" si="115"/>
        <v>1.0097934355797096</v>
      </c>
      <c r="BT83" s="1">
        <f t="shared" si="97"/>
        <v>1.2731988472622477</v>
      </c>
      <c r="BV83" s="1">
        <f t="shared" ref="BV83:CO83" si="127">6*((Q83-Q135)/(Q134-Q135))+1</f>
        <v>1.0014496983879877</v>
      </c>
      <c r="BW83" s="1">
        <f t="shared" si="127"/>
        <v>1.1438787185354691</v>
      </c>
      <c r="BX83" s="1">
        <f t="shared" si="127"/>
        <v>2.704977375565611</v>
      </c>
      <c r="BY83" s="1">
        <f t="shared" si="127"/>
        <v>5.4171517168835877</v>
      </c>
      <c r="CB83" s="1">
        <f t="shared" si="127"/>
        <v>1.7345957344520173</v>
      </c>
      <c r="CC83" s="1">
        <f t="shared" si="98"/>
        <v>1.7484397013516482</v>
      </c>
      <c r="CE83" s="1">
        <f t="shared" si="99"/>
        <v>2.6013553180052056</v>
      </c>
      <c r="CF83" s="1">
        <f t="shared" si="127"/>
        <v>4.0138955183867759</v>
      </c>
      <c r="CG83" s="1">
        <f t="shared" si="127"/>
        <v>1.8861206503776908</v>
      </c>
      <c r="CI83" s="1">
        <f t="shared" si="127"/>
        <v>6.0393347252247915</v>
      </c>
      <c r="CJ83" s="1">
        <f t="shared" si="127"/>
        <v>1</v>
      </c>
      <c r="CK83" s="1">
        <f t="shared" si="127"/>
        <v>1</v>
      </c>
      <c r="CL83" s="1">
        <f t="shared" si="127"/>
        <v>1.0057041912859812</v>
      </c>
      <c r="CM83" s="1">
        <f t="shared" si="127"/>
        <v>5.6643814913633044</v>
      </c>
      <c r="CO83" s="1">
        <f t="shared" si="127"/>
        <v>1.6879912656453555</v>
      </c>
      <c r="CQ83" s="1">
        <f t="shared" si="101"/>
        <v>3.0387580322975118</v>
      </c>
      <c r="CU83" s="1">
        <f>6*((AP83-AP134)/(AP135-AP134))+1</f>
        <v>6.9660877962950725</v>
      </c>
      <c r="CV83" s="1">
        <f>6*((AQ83-AQ134)/(AQ135-AQ134))+1</f>
        <v>6.6356926111229342</v>
      </c>
      <c r="CX83" s="1">
        <f>6*((AS83-AS134)/(AS135-AS134))+1</f>
        <v>6.9307837915685315</v>
      </c>
      <c r="CY83" s="1">
        <f t="shared" si="102"/>
        <v>1.9735994848679974</v>
      </c>
      <c r="CZ83" s="1">
        <f>6*((AU83-AU135)/(AU134-AU135))+1</f>
        <v>4.6635158369865364</v>
      </c>
      <c r="DA83" s="1">
        <f t="shared" si="103"/>
        <v>4.3960942903246014</v>
      </c>
      <c r="DB83" s="1">
        <f t="shared" si="104"/>
        <v>1.0157404026763373</v>
      </c>
      <c r="DC83" s="1">
        <f>6*((AX83-AX135)/(AX134-AX135))+1</f>
        <v>5.37973808985591</v>
      </c>
      <c r="DD83" s="1">
        <f>6*((AY83-AY135)/(AY134-AY135))+1</f>
        <v>4.9908507520103846</v>
      </c>
      <c r="DE83" s="1">
        <f>6*((AZ83-AZ135)/(AZ134-AZ135))+1</f>
        <v>4.0725106120990446</v>
      </c>
      <c r="DF83" s="1">
        <f>6*((BA83-BA135)/(BA134-BA135))+1</f>
        <v>6.9312800975956348</v>
      </c>
      <c r="DG83" s="1">
        <f t="shared" si="105"/>
        <v>5.5442499999999999</v>
      </c>
      <c r="DI83" s="1">
        <f>6*((BD83-BD135)/(BD134-BD135))+1</f>
        <v>2.4538021071175282</v>
      </c>
      <c r="DJ83" s="1">
        <f>6*((BE83-BE135)/(BE134-BE135))+1</f>
        <v>3.2293975812293239</v>
      </c>
      <c r="DL83" s="1">
        <f>6*((BG83-BG135)/(BG134-BG135))+1</f>
        <v>1.0550408656942749</v>
      </c>
      <c r="DM83" s="1">
        <f t="shared" si="106"/>
        <v>3.2924916586779527</v>
      </c>
      <c r="DN83" s="27">
        <v>77</v>
      </c>
      <c r="DO83" s="5" t="s">
        <v>116</v>
      </c>
      <c r="DP83" s="1">
        <v>3.2968146426123028</v>
      </c>
      <c r="DQ83" s="1" t="s">
        <v>232</v>
      </c>
      <c r="DR83" s="1">
        <v>3.1943274729950115</v>
      </c>
      <c r="DS83" s="5" t="s">
        <v>250</v>
      </c>
      <c r="DT83" s="1">
        <v>3.1901408037446863</v>
      </c>
    </row>
    <row r="84" spans="1:124">
      <c r="A84" s="6" t="s">
        <v>257</v>
      </c>
      <c r="B84" s="5" t="s">
        <v>258</v>
      </c>
      <c r="C84" s="22"/>
      <c r="D84" s="20">
        <v>29.42</v>
      </c>
      <c r="E84" s="20">
        <v>2.9195477993634068E-2</v>
      </c>
      <c r="F84" s="23">
        <v>25.41</v>
      </c>
      <c r="G84" s="23">
        <v>2559.8000000000002</v>
      </c>
      <c r="H84" s="23">
        <v>5546.3</v>
      </c>
      <c r="I84" s="21">
        <v>6.92</v>
      </c>
      <c r="J84" s="31">
        <v>348759.43507618137</v>
      </c>
      <c r="K84" s="31">
        <v>5868.6247945776322</v>
      </c>
      <c r="L84" s="31">
        <v>19127.950868342352</v>
      </c>
      <c r="M84" s="6">
        <v>-1942.4210891432535</v>
      </c>
      <c r="N84" s="1">
        <v>15.8</v>
      </c>
      <c r="O84" s="1">
        <v>47.6</v>
      </c>
      <c r="P84" s="1">
        <v>0</v>
      </c>
      <c r="Q84" s="1">
        <v>6.57447042037098E-2</v>
      </c>
      <c r="R84" s="1">
        <v>100.3</v>
      </c>
      <c r="S84" s="1">
        <v>81.099999999999994</v>
      </c>
      <c r="T84" s="1">
        <v>0.96260434056761268</v>
      </c>
      <c r="U84" s="1">
        <v>1.387443635102324E-3</v>
      </c>
      <c r="V84" s="19">
        <v>0</v>
      </c>
      <c r="W84" s="24">
        <v>2.919090909090909</v>
      </c>
      <c r="X84" s="1">
        <v>0</v>
      </c>
      <c r="Y84" s="1">
        <v>0</v>
      </c>
      <c r="Z84" s="17">
        <v>1.7122160026341784E-2</v>
      </c>
      <c r="AA84" s="25">
        <v>0.13126989353528701</v>
      </c>
      <c r="AB84" s="25">
        <v>8.3598406951484456</v>
      </c>
      <c r="AC84" s="1">
        <v>8.7805948853034795E-4</v>
      </c>
      <c r="AD84" s="1">
        <v>6059.5745977389961</v>
      </c>
      <c r="AE84" s="1">
        <v>475.76951799819074</v>
      </c>
      <c r="AF84" s="1">
        <v>54.47</v>
      </c>
      <c r="AG84" s="24">
        <v>77.826619578979276</v>
      </c>
      <c r="AH84" s="24">
        <v>3.0183294918230712</v>
      </c>
      <c r="AI84" s="24">
        <v>0.23490638112412798</v>
      </c>
      <c r="AJ84" s="24">
        <v>0.29096696301174407</v>
      </c>
      <c r="AK84" s="24">
        <v>2.1622214905059818</v>
      </c>
      <c r="AL84" s="24">
        <v>73.37284601031719</v>
      </c>
      <c r="AM84" s="24">
        <v>29.854022610031826</v>
      </c>
      <c r="AN84" s="24">
        <v>3.7317528262539783</v>
      </c>
      <c r="AO84" s="24">
        <v>3.6764705882352939</v>
      </c>
      <c r="AP84" s="24">
        <v>1822.2</v>
      </c>
      <c r="AQ84" s="1">
        <v>607.4</v>
      </c>
      <c r="AR84" s="24">
        <v>0</v>
      </c>
      <c r="AS84" s="24">
        <v>15.856164383561644</v>
      </c>
      <c r="AT84" s="24">
        <v>86</v>
      </c>
      <c r="AU84" s="24">
        <v>3314.9723169794752</v>
      </c>
      <c r="AV84" s="26">
        <v>317.26045988365712</v>
      </c>
      <c r="AW84" s="24">
        <v>52219.242453977691</v>
      </c>
      <c r="AX84" s="24">
        <v>0.9330289193302892</v>
      </c>
      <c r="AY84" s="26">
        <v>0.83713850837138504</v>
      </c>
      <c r="AZ84" s="24">
        <v>0.73414510400811772</v>
      </c>
      <c r="BA84" s="24">
        <v>-1.7294370110700362E-2</v>
      </c>
      <c r="BB84" s="24">
        <v>0</v>
      </c>
      <c r="BC84" s="24">
        <v>-0.30089032485909056</v>
      </c>
      <c r="BD84" s="24">
        <v>-0.28833033659765339</v>
      </c>
      <c r="BE84" s="26">
        <v>-0.64243115013388774</v>
      </c>
      <c r="BF84" s="26">
        <v>-3.3992974311420836E-2</v>
      </c>
      <c r="BG84" s="26">
        <v>165025.84738057258</v>
      </c>
      <c r="BI84" s="1">
        <f t="shared" si="107"/>
        <v>4.1001026694045173</v>
      </c>
      <c r="BJ84" s="1">
        <f t="shared" si="108"/>
        <v>1.785158979489335</v>
      </c>
      <c r="BK84" s="1">
        <f t="shared" si="109"/>
        <v>3.3840830449826984</v>
      </c>
      <c r="BL84" s="1">
        <f t="shared" si="96"/>
        <v>6.2682205669942501</v>
      </c>
      <c r="BM84" s="1">
        <f t="shared" si="110"/>
        <v>6.9357460249066101</v>
      </c>
      <c r="BN84" s="1">
        <f t="shared" si="111"/>
        <v>2.707395498392283</v>
      </c>
      <c r="BO84" s="1">
        <f t="shared" si="112"/>
        <v>2.2026463241131284</v>
      </c>
      <c r="BP84" s="1">
        <f t="shared" si="113"/>
        <v>1.0033073303157418</v>
      </c>
      <c r="BQ84" s="1">
        <f t="shared" si="114"/>
        <v>1.011957913523609</v>
      </c>
      <c r="BR84" s="1">
        <f t="shared" si="115"/>
        <v>1.1720461767055683</v>
      </c>
      <c r="BT84" s="1">
        <f t="shared" si="97"/>
        <v>1.2253602305475504</v>
      </c>
      <c r="BV84" s="1">
        <f t="shared" ref="BV84:CO84" si="128">6*((Q84-Q135)/(Q134-Q135))+1</f>
        <v>1.0022513292212012</v>
      </c>
      <c r="BW84" s="1">
        <f t="shared" si="128"/>
        <v>1.1953661327231122</v>
      </c>
      <c r="BX84" s="1">
        <f t="shared" si="128"/>
        <v>2.2941176470588234</v>
      </c>
      <c r="BY84" s="1">
        <f t="shared" si="128"/>
        <v>6.1151771739545824</v>
      </c>
      <c r="CB84" s="1">
        <f t="shared" si="128"/>
        <v>1.3626523979400158</v>
      </c>
      <c r="CC84" s="1">
        <f t="shared" si="98"/>
        <v>1</v>
      </c>
      <c r="CE84" s="1">
        <f t="shared" si="99"/>
        <v>3.1230845450777442</v>
      </c>
      <c r="CF84" s="1">
        <f t="shared" si="128"/>
        <v>2.6487806254292989</v>
      </c>
      <c r="CG84" s="1">
        <f t="shared" si="128"/>
        <v>1.9565661869547519</v>
      </c>
      <c r="CI84" s="1">
        <f t="shared" si="128"/>
        <v>4.5577419252319729</v>
      </c>
      <c r="CJ84" s="1">
        <f t="shared" si="128"/>
        <v>1.0292193289993037</v>
      </c>
      <c r="CK84" s="1">
        <f t="shared" si="128"/>
        <v>1</v>
      </c>
      <c r="CL84" s="1">
        <f t="shared" si="128"/>
        <v>1.0160871820787536</v>
      </c>
      <c r="CM84" s="1">
        <f t="shared" si="128"/>
        <v>3.3215578299466753</v>
      </c>
      <c r="CO84" s="1">
        <f t="shared" si="128"/>
        <v>1.6962280425030583</v>
      </c>
      <c r="CQ84" s="1">
        <f t="shared" si="101"/>
        <v>3.9792060948520129</v>
      </c>
      <c r="CU84" s="1">
        <f>6*((AP84-AP134)/(AP135-AP134))+1</f>
        <v>6.7590273095153828</v>
      </c>
      <c r="CV84" s="1">
        <f>6*((AQ84-AQ134)/(AQ135-AQ134))+1</f>
        <v>6.4002287570046548</v>
      </c>
      <c r="CX84" s="1">
        <f>6*((AS84-AS134)/(AS135-AS134))+1</f>
        <v>6.8872157426126002</v>
      </c>
      <c r="CY84" s="1">
        <f t="shared" si="102"/>
        <v>1.6142949130714745</v>
      </c>
      <c r="CZ84" s="1">
        <f>6*((AU84-AU135)/(AU134-AU135))+1</f>
        <v>2.5350589308702589</v>
      </c>
      <c r="DA84" s="1">
        <f t="shared" si="103"/>
        <v>4.6442159324358192</v>
      </c>
      <c r="DB84" s="1">
        <f t="shared" si="104"/>
        <v>1.3642896932385842</v>
      </c>
      <c r="DC84" s="1">
        <f>6*((AX84-AX135)/(AX134-AX135))+1</f>
        <v>4.6538817550870588</v>
      </c>
      <c r="DD84" s="1">
        <f>6*((AY84-AY135)/(AY134-AY135))+1</f>
        <v>5.8382818531621465</v>
      </c>
      <c r="DE84" s="1">
        <f>6*((AZ84-AZ135)/(AZ134-AZ135))+1</f>
        <v>5.090124273608911</v>
      </c>
      <c r="DF84" s="1">
        <f>6*((BA84-BA135)/(BA134-BA135))+1</f>
        <v>1.3864168892100546</v>
      </c>
      <c r="DG84" s="1">
        <f t="shared" si="105"/>
        <v>7</v>
      </c>
      <c r="DI84" s="1">
        <f>6*((BD84-BD135)/(BD134-BD135))+1</f>
        <v>2.2569448281944</v>
      </c>
      <c r="DJ84" s="1">
        <f>6*((BE84-BE135)/(BE134-BE135))+1</f>
        <v>2.209366001395614</v>
      </c>
      <c r="DL84" s="1">
        <f>6*((BG84-BG135)/(BG134-BG135))+1</f>
        <v>1.4432114443497959</v>
      </c>
      <c r="DM84" s="1">
        <f t="shared" si="106"/>
        <v>3.0756337982167463</v>
      </c>
      <c r="DN84" s="27">
        <v>78</v>
      </c>
      <c r="DO84" s="2" t="s">
        <v>125</v>
      </c>
      <c r="DP84" s="1">
        <v>3.295874125018043</v>
      </c>
      <c r="DQ84" s="1" t="s">
        <v>187</v>
      </c>
      <c r="DR84" s="1">
        <v>3.1914672695902864</v>
      </c>
      <c r="DS84" s="5" t="s">
        <v>119</v>
      </c>
      <c r="DT84" s="1">
        <v>3.1898614530585854</v>
      </c>
    </row>
    <row r="85" spans="1:124">
      <c r="A85" s="6" t="s">
        <v>259</v>
      </c>
      <c r="B85" s="5" t="s">
        <v>176</v>
      </c>
      <c r="C85" s="22"/>
      <c r="D85" s="20">
        <v>30.84</v>
      </c>
      <c r="E85" s="20">
        <v>3.534497372436006E-2</v>
      </c>
      <c r="F85" s="23">
        <v>24.12</v>
      </c>
      <c r="G85" s="23">
        <v>2437.1999999999998</v>
      </c>
      <c r="H85" s="23">
        <v>8530.2000000000007</v>
      </c>
      <c r="I85" s="21">
        <v>7.64</v>
      </c>
      <c r="J85" s="31">
        <v>0</v>
      </c>
      <c r="K85" s="31">
        <v>107536.0001650686</v>
      </c>
      <c r="L85" s="31">
        <v>31605.275804882029</v>
      </c>
      <c r="M85" s="6">
        <v>-936.76814988290403</v>
      </c>
      <c r="N85" s="1">
        <v>11.5</v>
      </c>
      <c r="O85" s="1">
        <v>95.6</v>
      </c>
      <c r="P85" s="1">
        <v>67.8</v>
      </c>
      <c r="Q85" s="1">
        <v>10.301491778267502</v>
      </c>
      <c r="R85" s="1">
        <v>498.5</v>
      </c>
      <c r="S85" s="1">
        <v>19.7</v>
      </c>
      <c r="T85" s="1">
        <v>0.97177969959035049</v>
      </c>
      <c r="U85" s="1">
        <v>2.34192037470726E-4</v>
      </c>
      <c r="V85" s="19">
        <v>0</v>
      </c>
      <c r="W85" s="24">
        <v>5.1545049019607845</v>
      </c>
      <c r="X85" s="1">
        <v>2.848892287855777E-3</v>
      </c>
      <c r="Y85" s="1">
        <v>379.27499999999998</v>
      </c>
      <c r="Z85" s="17">
        <v>2.0003390405153417E-2</v>
      </c>
      <c r="AA85" s="25">
        <v>0.21639260891676557</v>
      </c>
      <c r="AB85" s="25">
        <v>2.7809876106194689</v>
      </c>
      <c r="AC85" s="1">
        <v>1.1018816748601457E-3</v>
      </c>
      <c r="AD85" s="1">
        <v>5579.1949652483472</v>
      </c>
      <c r="AE85" s="1">
        <v>313.09411116916209</v>
      </c>
      <c r="AF85" s="1">
        <v>54.47</v>
      </c>
      <c r="AG85" s="24">
        <v>84.02807803569236</v>
      </c>
      <c r="AH85" s="24">
        <v>1.483302254619427</v>
      </c>
      <c r="AI85" s="24">
        <v>0.12463903760167963</v>
      </c>
      <c r="AJ85" s="24">
        <v>0.75758603153076798</v>
      </c>
      <c r="AK85" s="24">
        <v>1.7545346668926938</v>
      </c>
      <c r="AL85" s="24">
        <v>75.292422444482128</v>
      </c>
      <c r="AM85" s="24">
        <v>24.326156975758604</v>
      </c>
      <c r="AN85" s="24">
        <v>3.3904051534158333</v>
      </c>
      <c r="AO85" s="24">
        <v>6.968641114982578</v>
      </c>
      <c r="AP85" s="24">
        <v>2359.6</v>
      </c>
      <c r="AQ85" s="1">
        <v>561.80952380952385</v>
      </c>
      <c r="AR85" s="24">
        <v>0</v>
      </c>
      <c r="AS85" s="24">
        <v>20.325966850828728</v>
      </c>
      <c r="AT85" s="24">
        <v>416</v>
      </c>
      <c r="AU85" s="24">
        <v>3667.4506865570438</v>
      </c>
      <c r="AV85" s="26">
        <v>2.5261484997457195</v>
      </c>
      <c r="AW85" s="24">
        <v>26537.897200301923</v>
      </c>
      <c r="AX85" s="24">
        <v>0.92906976744186043</v>
      </c>
      <c r="AY85" s="26">
        <v>0.88449612403100775</v>
      </c>
      <c r="AZ85" s="24">
        <v>0.57519379844961238</v>
      </c>
      <c r="BA85" s="24">
        <v>5.1878935903414754E-2</v>
      </c>
      <c r="BB85" s="24">
        <v>6.0422960725075532</v>
      </c>
      <c r="BC85" s="24">
        <v>-0.58840847786298656</v>
      </c>
      <c r="BD85" s="24">
        <v>4.4130882494143424E-2</v>
      </c>
      <c r="BE85" s="26">
        <v>-0.25964334725252119</v>
      </c>
      <c r="BF85" s="26">
        <v>-0.44743409472999041</v>
      </c>
      <c r="BG85" s="26">
        <v>73324.147814792057</v>
      </c>
      <c r="BI85" s="1">
        <f t="shared" si="107"/>
        <v>3.881416837782341</v>
      </c>
      <c r="BJ85" s="1">
        <f t="shared" si="108"/>
        <v>1.9789511222053786</v>
      </c>
      <c r="BK85" s="1">
        <f t="shared" si="109"/>
        <v>3.6072664359861588</v>
      </c>
      <c r="BL85" s="1">
        <f t="shared" si="96"/>
        <v>6.3098869976493237</v>
      </c>
      <c r="BM85" s="1">
        <f t="shared" si="110"/>
        <v>6.7979910053052537</v>
      </c>
      <c r="BN85" s="1">
        <f t="shared" si="111"/>
        <v>3.4019292604501605</v>
      </c>
      <c r="BO85" s="1">
        <f t="shared" si="112"/>
        <v>1.0199127146164999</v>
      </c>
      <c r="BP85" s="1">
        <f t="shared" si="113"/>
        <v>1.1958589108613462</v>
      </c>
      <c r="BQ85" s="1">
        <f t="shared" si="114"/>
        <v>1.0251115933688995</v>
      </c>
      <c r="BR85" s="1">
        <f t="shared" si="115"/>
        <v>1.074583613941041</v>
      </c>
      <c r="BT85" s="1">
        <f t="shared" si="97"/>
        <v>1.5020172910662823</v>
      </c>
      <c r="BV85" s="1">
        <f t="shared" ref="BV85:CO85" si="129">6*((Q85-Q135)/(Q134-Q135))+1</f>
        <v>1.7337795120068908</v>
      </c>
      <c r="BW85" s="1">
        <f t="shared" si="129"/>
        <v>2.3343821510297484</v>
      </c>
      <c r="BX85" s="1">
        <f t="shared" si="129"/>
        <v>1.1828054298642534</v>
      </c>
      <c r="BY85" s="1">
        <f t="shared" si="129"/>
        <v>6.4557247197154251</v>
      </c>
      <c r="CB85" s="1">
        <f t="shared" si="129"/>
        <v>1.6403683958824695</v>
      </c>
      <c r="CC85" s="1">
        <f t="shared" si="98"/>
        <v>1.6481246068403412</v>
      </c>
      <c r="CE85" s="1">
        <f t="shared" si="99"/>
        <v>3.4803464605517589</v>
      </c>
      <c r="CF85" s="1">
        <f t="shared" si="129"/>
        <v>3.7179418788220038</v>
      </c>
      <c r="CG85" s="1">
        <f t="shared" si="129"/>
        <v>1.8946824154692639</v>
      </c>
      <c r="CI85" s="1">
        <f t="shared" si="129"/>
        <v>4.2756979086145019</v>
      </c>
      <c r="CJ85" s="1">
        <f t="shared" si="129"/>
        <v>1.0183564273314372</v>
      </c>
      <c r="CK85" s="1">
        <f t="shared" si="129"/>
        <v>1</v>
      </c>
      <c r="CL85" s="1">
        <f t="shared" si="129"/>
        <v>1.0182134349890992</v>
      </c>
      <c r="CM85" s="1">
        <f t="shared" si="129"/>
        <v>2.1386988643896498</v>
      </c>
      <c r="CO85" s="1">
        <f t="shared" si="129"/>
        <v>1.8432655755504361</v>
      </c>
      <c r="CQ85" s="1">
        <f t="shared" si="101"/>
        <v>4.9474058801165777</v>
      </c>
      <c r="CU85" s="1">
        <f>6*((AP85-AP134)/(AP135-AP134))+1</f>
        <v>6.6388866211161126</v>
      </c>
      <c r="CV85" s="1">
        <f>6*((AQ85-AQ134)/(AQ135-AQ134))+1</f>
        <v>6.4452466308497511</v>
      </c>
      <c r="CX85" s="1">
        <f>6*((AS85-AS134)/(AS135-AS134))+1</f>
        <v>6.7699757679283632</v>
      </c>
      <c r="CY85" s="1">
        <f t="shared" si="102"/>
        <v>5.4391500321957507</v>
      </c>
      <c r="CZ85" s="1">
        <f>6*((AU85-AU135)/(AU134-AU135))+1</f>
        <v>2.7388042873823832</v>
      </c>
      <c r="DA85" s="1">
        <f t="shared" si="103"/>
        <v>6.9494136708479477</v>
      </c>
      <c r="DB85" s="1">
        <f t="shared" si="104"/>
        <v>1.1702403860337445</v>
      </c>
      <c r="DC85" s="1">
        <f>6*((AX85-AX135)/(AX134-AX135))+1</f>
        <v>4.4801739252066035</v>
      </c>
      <c r="DD85" s="1">
        <f>6*((AY85-AY135)/(AY134-AY135))+1</f>
        <v>6.2380603862340696</v>
      </c>
      <c r="DE85" s="1">
        <f>6*((AZ85-AZ135)/(AZ134-AZ135))+1</f>
        <v>3.8364046333490709</v>
      </c>
      <c r="DF85" s="1">
        <f>6*((BA85-BA135)/(BA134-BA135))+1</f>
        <v>6.347917388235957</v>
      </c>
      <c r="DG85" s="1">
        <f t="shared" si="105"/>
        <v>6.2963141993957699</v>
      </c>
      <c r="DI85" s="1">
        <f>6*((BD85-BD135)/(BD134-BD135))+1</f>
        <v>2.8787614537140387</v>
      </c>
      <c r="DJ85" s="1">
        <f>6*((BE85-BE135)/(BE134-BE135))+1</f>
        <v>3.562968752695987</v>
      </c>
      <c r="DL85" s="1">
        <f>6*((BG85-BG135)/(BG134-BG135))+1</f>
        <v>1.1969273418349233</v>
      </c>
      <c r="DM85" s="1">
        <f t="shared" si="106"/>
        <v>3.407475355272072</v>
      </c>
      <c r="DN85" s="27">
        <v>79</v>
      </c>
      <c r="DO85" s="5" t="s">
        <v>181</v>
      </c>
      <c r="DP85" s="1">
        <v>3.2871804270995351</v>
      </c>
      <c r="DQ85" s="1" t="s">
        <v>247</v>
      </c>
      <c r="DR85" s="1">
        <v>3.1913987671970276</v>
      </c>
      <c r="DS85" s="5" t="s">
        <v>220</v>
      </c>
      <c r="DT85" s="1">
        <v>3.1895846393845355</v>
      </c>
    </row>
    <row r="86" spans="1:124">
      <c r="A86" s="6" t="s">
        <v>260</v>
      </c>
      <c r="B86" s="5" t="s">
        <v>59</v>
      </c>
      <c r="C86" s="22"/>
      <c r="D86" s="20">
        <v>29.33</v>
      </c>
      <c r="E86" s="20">
        <v>2.3402688984462783E-2</v>
      </c>
      <c r="F86" s="23">
        <v>39.19</v>
      </c>
      <c r="G86" s="23">
        <v>2673.3</v>
      </c>
      <c r="H86" s="23">
        <v>7184.4</v>
      </c>
      <c r="I86" s="21">
        <v>5.74</v>
      </c>
      <c r="J86" s="31">
        <v>0</v>
      </c>
      <c r="K86" s="31">
        <v>31609.897723341517</v>
      </c>
      <c r="L86" s="31">
        <v>33392.603254718779</v>
      </c>
      <c r="M86" s="6">
        <v>-280.43549983503794</v>
      </c>
      <c r="N86" s="1">
        <v>4.7</v>
      </c>
      <c r="O86" s="1">
        <v>24.5</v>
      </c>
      <c r="P86" s="1">
        <v>60.2</v>
      </c>
      <c r="Q86" s="1">
        <v>8.3304273702971832E-2</v>
      </c>
      <c r="R86" s="1">
        <v>84.4</v>
      </c>
      <c r="S86" s="1">
        <v>39.299999999999997</v>
      </c>
      <c r="T86" s="1">
        <v>0.95554854981084492</v>
      </c>
      <c r="U86" s="1">
        <v>1.3196964698119432E-3</v>
      </c>
      <c r="V86" s="19">
        <v>0</v>
      </c>
      <c r="W86" s="24">
        <v>3.1123578843302022</v>
      </c>
      <c r="X86" s="1">
        <v>1.5951079223598071E-3</v>
      </c>
      <c r="Y86" s="1">
        <v>693.77723159423533</v>
      </c>
      <c r="Z86" s="17">
        <v>1.8985625169514509E-2</v>
      </c>
      <c r="AA86" s="25">
        <v>0.23336820488976714</v>
      </c>
      <c r="AB86" s="25">
        <v>31.249332723948815</v>
      </c>
      <c r="AC86" s="1">
        <v>6.1993878104537172E-4</v>
      </c>
      <c r="AD86" s="1">
        <v>7792.4754930450617</v>
      </c>
      <c r="AE86" s="1">
        <v>137.8349090694239</v>
      </c>
      <c r="AF86" s="1">
        <v>54.47</v>
      </c>
      <c r="AG86" s="24">
        <v>45.992783439132097</v>
      </c>
      <c r="AH86" s="24">
        <v>5.0447518307567139</v>
      </c>
      <c r="AI86" s="24">
        <v>0.23202217845615869</v>
      </c>
      <c r="AJ86" s="24">
        <v>0.23193459645859971</v>
      </c>
      <c r="AK86" s="24">
        <v>2.2201557596187378</v>
      </c>
      <c r="AL86" s="24">
        <v>71.002363516602742</v>
      </c>
      <c r="AM86" s="24">
        <v>29.524584447285829</v>
      </c>
      <c r="AN86" s="24">
        <v>5.3082258127009956</v>
      </c>
      <c r="AO86" s="24">
        <v>7.8740157480314963</v>
      </c>
      <c r="AP86" s="24">
        <v>1613.0625</v>
      </c>
      <c r="AQ86" s="1">
        <v>526.71428571428567</v>
      </c>
      <c r="AR86" s="24">
        <v>3226.125</v>
      </c>
      <c r="AS86" s="24">
        <v>15.871376811594203</v>
      </c>
      <c r="AT86" s="24">
        <v>172.5</v>
      </c>
      <c r="AU86" s="24">
        <v>4181.7323526676737</v>
      </c>
      <c r="AV86" s="26">
        <v>274.52826533379829</v>
      </c>
      <c r="AW86" s="24">
        <v>5340.5753446248946</v>
      </c>
      <c r="AX86" s="24">
        <v>0.89629915188897458</v>
      </c>
      <c r="AY86" s="26">
        <v>0.50019275250578255</v>
      </c>
      <c r="AZ86" s="24">
        <v>0.48111025443330763</v>
      </c>
      <c r="BA86" s="24">
        <v>4.7485674228158394E-2</v>
      </c>
      <c r="BB86" s="24">
        <v>7.3421439060205582</v>
      </c>
      <c r="BC86" s="24">
        <v>0.23547292983753679</v>
      </c>
      <c r="BD86" s="24">
        <v>-0.58972632167505323</v>
      </c>
      <c r="BE86" s="26">
        <v>-0.87974943285605578</v>
      </c>
      <c r="BF86" s="26">
        <v>-0.7099998410115903</v>
      </c>
      <c r="BG86" s="26">
        <v>22737.530364471117</v>
      </c>
      <c r="BI86" s="1">
        <f t="shared" si="107"/>
        <v>4.113963039014374</v>
      </c>
      <c r="BJ86" s="1">
        <f t="shared" si="108"/>
        <v>1.6026079145653958</v>
      </c>
      <c r="BK86" s="1">
        <f t="shared" si="109"/>
        <v>1</v>
      </c>
      <c r="BL86" s="1">
        <f t="shared" si="96"/>
        <v>6.2296468322523992</v>
      </c>
      <c r="BM86" s="1">
        <f t="shared" si="110"/>
        <v>6.8601213398940493</v>
      </c>
      <c r="BN86" s="1">
        <f t="shared" si="111"/>
        <v>1.5691318327974275</v>
      </c>
      <c r="BO86" s="1">
        <f t="shared" si="112"/>
        <v>1.0199127146164999</v>
      </c>
      <c r="BP86" s="1">
        <f t="shared" si="113"/>
        <v>1.0520596736277135</v>
      </c>
      <c r="BQ86" s="1">
        <f t="shared" si="114"/>
        <v>1.0269958059844582</v>
      </c>
      <c r="BR86" s="1">
        <f t="shared" si="115"/>
        <v>1.0109753256316101</v>
      </c>
      <c r="BT86" s="1">
        <f t="shared" si="97"/>
        <v>1.0922190201729107</v>
      </c>
      <c r="BV86" s="1">
        <f t="shared" ref="BV86:CO86" si="130">6*((Q86-Q135)/(Q134-Q135))+1</f>
        <v>1.0035062762097648</v>
      </c>
      <c r="BW86" s="1">
        <f t="shared" si="130"/>
        <v>1.1498855835240276</v>
      </c>
      <c r="BX86" s="1">
        <f t="shared" si="130"/>
        <v>1.5375565610859727</v>
      </c>
      <c r="BY86" s="1">
        <f t="shared" si="130"/>
        <v>5.853298350503124</v>
      </c>
      <c r="CB86" s="1">
        <f t="shared" si="130"/>
        <v>1.3866628635938487</v>
      </c>
      <c r="CC86" s="1">
        <f t="shared" si="98"/>
        <v>1.3628879545409127</v>
      </c>
      <c r="CE86" s="1">
        <f t="shared" si="99"/>
        <v>3.354147333865753</v>
      </c>
      <c r="CF86" s="1">
        <f t="shared" si="130"/>
        <v>3.931159342412593</v>
      </c>
      <c r="CG86" s="1">
        <f t="shared" si="130"/>
        <v>2.2104692872276948</v>
      </c>
      <c r="CI86" s="1">
        <f t="shared" si="130"/>
        <v>5.5751754212735651</v>
      </c>
      <c r="CJ86" s="1">
        <f t="shared" si="130"/>
        <v>1.0066532232890513</v>
      </c>
      <c r="CK86" s="1">
        <f t="shared" si="130"/>
        <v>1</v>
      </c>
      <c r="CL86" s="1">
        <f t="shared" si="130"/>
        <v>1.005172525919678</v>
      </c>
      <c r="CM86" s="1">
        <f t="shared" si="130"/>
        <v>4.8830752893887981</v>
      </c>
      <c r="CO86" s="1">
        <f t="shared" si="130"/>
        <v>1.6776262018721733</v>
      </c>
      <c r="CQ86" s="1">
        <f t="shared" si="101"/>
        <v>2.7835774131599695</v>
      </c>
      <c r="CU86" s="1">
        <f>6*((AP86-AP134)/(AP135-AP134))+1</f>
        <v>6.8057819117113318</v>
      </c>
      <c r="CV86" s="1">
        <f>6*((AQ86-AQ134)/(AQ135-AQ134))+1</f>
        <v>6.4799010835590014</v>
      </c>
      <c r="CX86" s="1">
        <f>6*((AS86-AS134)/(AS135-AS134))+1</f>
        <v>6.886816730644961</v>
      </c>
      <c r="CY86" s="1">
        <f t="shared" si="102"/>
        <v>2.6168705730843529</v>
      </c>
      <c r="CZ86" s="1">
        <f>6*((AU86-AU135)/(AU134-AU135))+1</f>
        <v>3.0360778520976801</v>
      </c>
      <c r="DA86" s="1">
        <f t="shared" si="103"/>
        <v>4.9571978815616777</v>
      </c>
      <c r="DB86" s="1">
        <f t="shared" si="104"/>
        <v>1.0100725451336112</v>
      </c>
      <c r="DC86" s="1">
        <f>6*((AX86-AX135)/(AX134-AX135))+1</f>
        <v>3.0423628303163657</v>
      </c>
      <c r="DD86" s="1">
        <f>6*((AY86-AY135)/(AY134-AY135))+1</f>
        <v>2.9938886520152033</v>
      </c>
      <c r="DE86" s="1">
        <f>6*((AZ86-AZ135)/(AZ134-AZ135))+1</f>
        <v>3.0943258781980041</v>
      </c>
      <c r="DF86" s="1">
        <f>6*((BA86-BA135)/(BA134-BA135))+1</f>
        <v>6.0328078286366518</v>
      </c>
      <c r="DG86" s="1">
        <f t="shared" si="105"/>
        <v>6.1449339207048457</v>
      </c>
      <c r="DI86" s="1">
        <f>6*((BD86-BD135)/(BD134-BD135))+1</f>
        <v>1.6932308560867266</v>
      </c>
      <c r="DJ86" s="1">
        <f>6*((BE86-BE135)/(BE134-BE135))+1</f>
        <v>1.3701682056232041</v>
      </c>
      <c r="DL86" s="1">
        <f>6*((BG86-BG135)/(BG134-BG135))+1</f>
        <v>1.0610663955601112</v>
      </c>
      <c r="DM86" s="1">
        <f t="shared" si="106"/>
        <v>2.9410473874132737</v>
      </c>
      <c r="DN86" s="27">
        <v>80</v>
      </c>
      <c r="DO86" s="5" t="s">
        <v>119</v>
      </c>
      <c r="DP86" s="1">
        <v>3.2717992566766236</v>
      </c>
      <c r="DQ86" s="1" t="s">
        <v>119</v>
      </c>
      <c r="DR86" s="1">
        <v>3.1883600175900262</v>
      </c>
      <c r="DS86" s="5" t="s">
        <v>116</v>
      </c>
      <c r="DT86" s="1">
        <v>3.1886192152965376</v>
      </c>
    </row>
    <row r="87" spans="1:124">
      <c r="A87" s="6" t="s">
        <v>261</v>
      </c>
      <c r="B87" s="5" t="s">
        <v>207</v>
      </c>
      <c r="C87" s="22"/>
      <c r="D87" s="20">
        <v>17.309999999999999</v>
      </c>
      <c r="E87" s="20">
        <v>9.4267634723887009E-2</v>
      </c>
      <c r="F87" s="23">
        <v>7.71</v>
      </c>
      <c r="G87" s="23">
        <v>1876.6</v>
      </c>
      <c r="H87" s="23">
        <v>6919.9</v>
      </c>
      <c r="I87" s="21">
        <v>9.99</v>
      </c>
      <c r="J87" s="31">
        <v>0</v>
      </c>
      <c r="K87" s="31">
        <v>101870.43995569432</v>
      </c>
      <c r="L87" s="31">
        <v>82301.976026903169</v>
      </c>
      <c r="M87" s="6">
        <v>-1612.7209279326373</v>
      </c>
      <c r="N87" s="1">
        <v>647.20000000000005</v>
      </c>
      <c r="O87" s="1">
        <v>74.400000000000006</v>
      </c>
      <c r="P87" s="1">
        <v>6</v>
      </c>
      <c r="Q87" s="1">
        <v>1.6317012225059588</v>
      </c>
      <c r="R87" s="1">
        <v>551</v>
      </c>
      <c r="S87" s="1">
        <v>88.4</v>
      </c>
      <c r="T87" s="1">
        <v>0.95538968226115595</v>
      </c>
      <c r="U87" s="1">
        <v>1.5399612890464956E-3</v>
      </c>
      <c r="V87" s="19">
        <v>1.0971558976243832E-5</v>
      </c>
      <c r="W87" s="24">
        <v>11.769254396248533</v>
      </c>
      <c r="X87" s="1">
        <v>2.5255962897988604E-4</v>
      </c>
      <c r="Y87" s="1">
        <v>700</v>
      </c>
      <c r="Z87" s="17">
        <v>2.0977620762578208E-2</v>
      </c>
      <c r="AA87" s="25">
        <v>0.35510273493536382</v>
      </c>
      <c r="AB87" s="25">
        <v>0.67191350001089245</v>
      </c>
      <c r="AC87" s="1">
        <v>9.4629696170103045E-4</v>
      </c>
      <c r="AD87" s="1">
        <v>1904.4377213169162</v>
      </c>
      <c r="AE87" s="1">
        <v>14624.121896024764</v>
      </c>
      <c r="AF87" s="1">
        <v>54.47</v>
      </c>
      <c r="AG87" s="24">
        <v>2363.4551513956421</v>
      </c>
      <c r="AH87" s="24">
        <v>0.10614983309515907</v>
      </c>
      <c r="AI87" s="24">
        <v>0.2508803698485414</v>
      </c>
      <c r="AJ87" s="24">
        <v>0.50748946044615839</v>
      </c>
      <c r="AK87" s="24">
        <v>1.7990613831295823</v>
      </c>
      <c r="AL87" s="24">
        <v>73.425238425690992</v>
      </c>
      <c r="AM87" s="24">
        <v>11.909627268712679</v>
      </c>
      <c r="AN87" s="24">
        <v>1.8679079157055123</v>
      </c>
      <c r="AO87" s="24">
        <v>5.2970981114693689</v>
      </c>
      <c r="AP87" s="24">
        <v>24305.266666666666</v>
      </c>
      <c r="AQ87" s="1">
        <v>6076.3166666666666</v>
      </c>
      <c r="AR87" s="24">
        <v>20254.388888888891</v>
      </c>
      <c r="AS87" s="24">
        <v>23.852731044019361</v>
      </c>
      <c r="AT87" s="24">
        <v>396</v>
      </c>
      <c r="AU87" s="24">
        <v>727.59172091645439</v>
      </c>
      <c r="AV87" s="26">
        <v>127.9969499066046</v>
      </c>
      <c r="AW87" s="24">
        <v>40112.353964503622</v>
      </c>
      <c r="AX87" s="24">
        <v>0.89233511052536996</v>
      </c>
      <c r="AY87" s="26">
        <v>0.87631042952135629</v>
      </c>
      <c r="AZ87" s="24">
        <v>0.89049302102677774</v>
      </c>
      <c r="BA87" s="24">
        <v>4.19704574887029E-2</v>
      </c>
      <c r="BB87" s="24">
        <v>4.2857142857142856</v>
      </c>
      <c r="BC87" s="24">
        <v>-1.4164140565835058E-2</v>
      </c>
      <c r="BD87" s="24">
        <v>-0.61253790341025294</v>
      </c>
      <c r="BE87" s="26">
        <v>-0.946404080347516</v>
      </c>
      <c r="BF87" s="26">
        <v>-0.73905140640733968</v>
      </c>
      <c r="BG87" s="26">
        <v>103305.42021181366</v>
      </c>
      <c r="BI87" s="1">
        <f t="shared" si="107"/>
        <v>5.9650924024640659</v>
      </c>
      <c r="BJ87" s="1">
        <f t="shared" si="108"/>
        <v>3.8358104859049953</v>
      </c>
      <c r="BK87" s="1">
        <f t="shared" si="109"/>
        <v>6.4463667820069199</v>
      </c>
      <c r="BL87" s="1">
        <f t="shared" si="96"/>
        <v>6.5004106601716272</v>
      </c>
      <c r="BM87" s="1">
        <f t="shared" si="110"/>
        <v>6.8723322727954725</v>
      </c>
      <c r="BN87" s="1">
        <f t="shared" si="111"/>
        <v>5.6688102893890679</v>
      </c>
      <c r="BO87" s="1">
        <f t="shared" si="112"/>
        <v>1.0199127146164999</v>
      </c>
      <c r="BP87" s="1">
        <f t="shared" si="113"/>
        <v>1.1851286980569351</v>
      </c>
      <c r="BQ87" s="1">
        <f t="shared" si="114"/>
        <v>1.0785563956261752</v>
      </c>
      <c r="BR87" s="1">
        <f t="shared" si="115"/>
        <v>1.1400933812619449</v>
      </c>
      <c r="BT87" s="1">
        <f t="shared" si="97"/>
        <v>1.3798270893371758</v>
      </c>
      <c r="BV87" s="1">
        <f t="shared" ref="BV87:CO87" si="131">6*((Q87-Q135)/(Q134-Q135))+1</f>
        <v>1.1141670807404744</v>
      </c>
      <c r="BW87" s="1">
        <f t="shared" si="131"/>
        <v>2.4845537757437075</v>
      </c>
      <c r="BX87" s="1">
        <f t="shared" si="131"/>
        <v>2.426244343891403</v>
      </c>
      <c r="BY87" s="1">
        <f t="shared" si="131"/>
        <v>5.8474019104822439</v>
      </c>
      <c r="CB87" s="1">
        <f t="shared" si="131"/>
        <v>2.4621498479109825</v>
      </c>
      <c r="CC87" s="1">
        <f t="shared" si="98"/>
        <v>1.0574574584423944</v>
      </c>
      <c r="CE87" s="1">
        <f t="shared" si="99"/>
        <v>3.6011474232814629</v>
      </c>
      <c r="CF87" s="1">
        <f t="shared" si="131"/>
        <v>5.4601735678333387</v>
      </c>
      <c r="CG87" s="1">
        <f t="shared" si="131"/>
        <v>1.8712873809829096</v>
      </c>
      <c r="CI87" s="1">
        <f t="shared" si="131"/>
        <v>2.1181474566961471</v>
      </c>
      <c r="CJ87" s="1">
        <f t="shared" si="131"/>
        <v>1.9739974220171437</v>
      </c>
      <c r="CK87" s="1">
        <f t="shared" si="131"/>
        <v>1</v>
      </c>
      <c r="CL87" s="1">
        <f t="shared" si="131"/>
        <v>1.7997454701518287</v>
      </c>
      <c r="CM87" s="1">
        <f t="shared" si="131"/>
        <v>1.0774948353940133</v>
      </c>
      <c r="CO87" s="1">
        <f t="shared" si="131"/>
        <v>1.7644570027404933</v>
      </c>
      <c r="CQ87" s="1">
        <f t="shared" si="101"/>
        <v>4.0056318856731394</v>
      </c>
      <c r="CU87" s="1">
        <f>6*((AP87-AP134)/(AP135-AP134))+1</f>
        <v>1.7327319863668136</v>
      </c>
      <c r="CV87" s="1">
        <f>6*((AQ87-AQ134)/(AQ135-AQ134))+1</f>
        <v>1</v>
      </c>
      <c r="CX87" s="1">
        <f>6*((AS87-AS134)/(AS135-AS134))+1</f>
        <v>6.6774710660416705</v>
      </c>
      <c r="CY87" s="1">
        <f t="shared" si="102"/>
        <v>5.2073406310367032</v>
      </c>
      <c r="CZ87" s="1">
        <f>6*((AU87-AU135)/(AU134-AU135))+1</f>
        <v>1.0394585551388293</v>
      </c>
      <c r="DA87" s="1">
        <f t="shared" si="103"/>
        <v>6.0304321770029983</v>
      </c>
      <c r="DB87" s="1">
        <f t="shared" si="104"/>
        <v>1.2728095429356157</v>
      </c>
      <c r="DC87" s="1">
        <f>6*((AX87-AX135)/(AX134-AX135))+1</f>
        <v>2.8684404746622123</v>
      </c>
      <c r="DD87" s="1">
        <f>6*((AY87-AY135)/(AY134-AY135))+1</f>
        <v>6.1689592522841723</v>
      </c>
      <c r="DE87" s="1">
        <f>6*((AZ87-AZ135)/(AZ134-AZ135))+1</f>
        <v>6.3233098306024136</v>
      </c>
      <c r="DF87" s="1">
        <f>6*((BA87-BA135)/(BA134-BA135))+1</f>
        <v>5.6372253101509697</v>
      </c>
      <c r="DG87" s="1">
        <f t="shared" si="105"/>
        <v>6.5008857142857144</v>
      </c>
      <c r="DI87" s="1">
        <f>6*((BD87-BD135)/(BD134-BD135))+1</f>
        <v>1.6505653662106556</v>
      </c>
      <c r="DJ87" s="1">
        <f>6*((BE87-BE135)/(BE134-BE135))+1</f>
        <v>1.1344660396914457</v>
      </c>
      <c r="DL87" s="1">
        <f>6*((BG87-BG135)/(BG134-BG135))+1</f>
        <v>1.2774483223567477</v>
      </c>
      <c r="DM87" s="1">
        <f t="shared" si="106"/>
        <v>3.2304271976757026</v>
      </c>
      <c r="DN87" s="27">
        <v>81</v>
      </c>
      <c r="DO87" s="5" t="s">
        <v>190</v>
      </c>
      <c r="DP87" s="1">
        <v>3.2616623671075091</v>
      </c>
      <c r="DQ87" s="1" t="s">
        <v>116</v>
      </c>
      <c r="DR87" s="1">
        <v>3.1859177010182309</v>
      </c>
      <c r="DS87" s="5" t="s">
        <v>235</v>
      </c>
      <c r="DT87" s="1">
        <v>3.1877555103690822</v>
      </c>
    </row>
    <row r="88" spans="1:124">
      <c r="A88" s="6" t="s">
        <v>262</v>
      </c>
      <c r="B88" s="5" t="s">
        <v>263</v>
      </c>
      <c r="C88" s="22"/>
      <c r="D88" s="20">
        <v>27.1</v>
      </c>
      <c r="E88" s="20">
        <v>5.202808222069024E-2</v>
      </c>
      <c r="F88" s="23">
        <v>28.88</v>
      </c>
      <c r="G88" s="23">
        <v>2110.6</v>
      </c>
      <c r="H88" s="23">
        <v>11851.6</v>
      </c>
      <c r="I88" s="21">
        <v>7.05</v>
      </c>
      <c r="J88" s="31">
        <v>0</v>
      </c>
      <c r="K88" s="31">
        <v>44925.866943904133</v>
      </c>
      <c r="L88" s="31">
        <v>86762.419990921291</v>
      </c>
      <c r="M88" s="6">
        <v>-1086.1504907306435</v>
      </c>
      <c r="N88" s="1">
        <v>70.7</v>
      </c>
      <c r="O88" s="1">
        <v>34.799999999999997</v>
      </c>
      <c r="P88" s="1">
        <v>180.1</v>
      </c>
      <c r="Q88" s="1">
        <v>0.46072569185531187</v>
      </c>
      <c r="R88" s="1">
        <v>107.7</v>
      </c>
      <c r="S88" s="1">
        <v>63.6</v>
      </c>
      <c r="T88" s="1">
        <v>0.96182085168869313</v>
      </c>
      <c r="U88" s="1">
        <v>3.4896401308615049E-4</v>
      </c>
      <c r="V88" s="19">
        <v>0</v>
      </c>
      <c r="W88" s="24">
        <v>3.4393542877025758</v>
      </c>
      <c r="X88" s="1">
        <v>1.170468457583925E-3</v>
      </c>
      <c r="Y88" s="1">
        <v>435.12974051896202</v>
      </c>
      <c r="Z88" s="17">
        <v>2.9615768814103015E-2</v>
      </c>
      <c r="AA88" s="25">
        <v>0.26088608129211982</v>
      </c>
      <c r="AB88" s="25">
        <v>1.0423841601308763</v>
      </c>
      <c r="AC88" s="1">
        <v>6.8939319329740982E-4</v>
      </c>
      <c r="AD88" s="1">
        <v>3293.837892285831</v>
      </c>
      <c r="AE88" s="1">
        <v>1837.386560002496</v>
      </c>
      <c r="AF88" s="1">
        <v>54.47</v>
      </c>
      <c r="AG88" s="24">
        <v>110.7031089971122</v>
      </c>
      <c r="AH88" s="24">
        <v>1.8782447205143717</v>
      </c>
      <c r="AI88" s="24">
        <v>0.20792753001835304</v>
      </c>
      <c r="AJ88" s="24">
        <v>0.4093447950813906</v>
      </c>
      <c r="AK88" s="24">
        <v>2.1976166692460288</v>
      </c>
      <c r="AL88" s="24">
        <v>71.376113229314683</v>
      </c>
      <c r="AM88" s="24">
        <v>26.295426087201204</v>
      </c>
      <c r="AN88" s="24">
        <v>5.4307300533224527</v>
      </c>
      <c r="AO88" s="24">
        <v>10.165864098448367</v>
      </c>
      <c r="AP88" s="24">
        <v>2733.7307692307691</v>
      </c>
      <c r="AQ88" s="1">
        <v>397.07821229050279</v>
      </c>
      <c r="AR88" s="24">
        <v>1015.3857142857142</v>
      </c>
      <c r="AS88" s="24">
        <v>16.15109223300971</v>
      </c>
      <c r="AT88" s="24">
        <v>242.125</v>
      </c>
      <c r="AU88" s="24">
        <v>2696.7182620256904</v>
      </c>
      <c r="AV88" s="26">
        <v>389.50004938306347</v>
      </c>
      <c r="AW88" s="24">
        <v>25850.64873309926</v>
      </c>
      <c r="AX88" s="24">
        <v>0.92737135538310855</v>
      </c>
      <c r="AY88" s="26">
        <v>0.66495893919987947</v>
      </c>
      <c r="AZ88" s="24">
        <v>0.72289610487455735</v>
      </c>
      <c r="BA88" s="24">
        <v>4.6770220256659417E-2</v>
      </c>
      <c r="BB88" s="24">
        <v>16.233766233766232</v>
      </c>
      <c r="BC88" s="24">
        <v>-6.5699658875656861E-2</v>
      </c>
      <c r="BD88" s="24">
        <v>-0.12749448336386329</v>
      </c>
      <c r="BE88" s="26">
        <v>-0.78249750972178</v>
      </c>
      <c r="BF88" s="26">
        <v>-0.48927080722986427</v>
      </c>
      <c r="BG88" s="26">
        <v>80147.723446128512</v>
      </c>
      <c r="BI88" s="1">
        <f t="shared" si="107"/>
        <v>4.457392197125257</v>
      </c>
      <c r="BJ88" s="1">
        <f t="shared" si="108"/>
        <v>2.5046942862365489</v>
      </c>
      <c r="BK88" s="1">
        <f t="shared" si="109"/>
        <v>2.7837370242214532</v>
      </c>
      <c r="BL88" s="1">
        <f t="shared" si="96"/>
        <v>6.4208841938316006</v>
      </c>
      <c r="BM88" s="1">
        <f t="shared" si="110"/>
        <v>6.6446549276538773</v>
      </c>
      <c r="BN88" s="1">
        <f t="shared" si="111"/>
        <v>2.832797427652733</v>
      </c>
      <c r="BO88" s="1">
        <f t="shared" si="112"/>
        <v>1.0199127146164999</v>
      </c>
      <c r="BP88" s="1">
        <f t="shared" si="113"/>
        <v>1.0772792773656117</v>
      </c>
      <c r="BQ88" s="1">
        <f t="shared" si="114"/>
        <v>1.0832586256449461</v>
      </c>
      <c r="BR88" s="1">
        <f t="shared" si="115"/>
        <v>1.0890609601530383</v>
      </c>
      <c r="BT88" s="1">
        <f t="shared" si="97"/>
        <v>1.1515850144092219</v>
      </c>
      <c r="BV88" s="1">
        <f t="shared" ref="BV88:CO88" si="132">6*((Q88-Q135)/(Q134-Q135))+1</f>
        <v>1.0304798231494865</v>
      </c>
      <c r="BW88" s="1">
        <f t="shared" si="132"/>
        <v>1.216533180778032</v>
      </c>
      <c r="BX88" s="1">
        <f t="shared" si="132"/>
        <v>1.9773755656108598</v>
      </c>
      <c r="BY88" s="1">
        <f t="shared" si="132"/>
        <v>6.0860976344852533</v>
      </c>
      <c r="CB88" s="1">
        <f t="shared" si="132"/>
        <v>1.42728716530074</v>
      </c>
      <c r="CC88" s="1">
        <f t="shared" si="98"/>
        <v>1.2662822361253856</v>
      </c>
      <c r="CE88" s="1">
        <f t="shared" si="99"/>
        <v>4.6722458476666517</v>
      </c>
      <c r="CF88" s="1">
        <f t="shared" si="132"/>
        <v>4.2767903187412282</v>
      </c>
      <c r="CG88" s="1">
        <f t="shared" si="132"/>
        <v>1.8753968496004865</v>
      </c>
      <c r="CI88" s="1">
        <f t="shared" si="132"/>
        <v>2.9339022855953583</v>
      </c>
      <c r="CJ88" s="1">
        <f t="shared" si="132"/>
        <v>1.120143411040357</v>
      </c>
      <c r="CK88" s="1">
        <f t="shared" si="132"/>
        <v>1</v>
      </c>
      <c r="CL88" s="1">
        <f t="shared" si="132"/>
        <v>1.0273593258486726</v>
      </c>
      <c r="CM88" s="1">
        <f t="shared" si="132"/>
        <v>2.4430330321103879</v>
      </c>
      <c r="CO88" s="1">
        <f t="shared" si="132"/>
        <v>1.7335303851832695</v>
      </c>
      <c r="CQ88" s="1">
        <f t="shared" si="101"/>
        <v>2.9720900376899815</v>
      </c>
      <c r="CU88" s="1">
        <f>6*((AP88-AP134)/(AP135-AP134))+1</f>
        <v>6.5552462635300799</v>
      </c>
      <c r="CV88" s="1">
        <f>6*((AQ88-AQ134)/(AQ135-AQ134))+1</f>
        <v>6.6079089678105953</v>
      </c>
      <c r="CX88" s="1">
        <f>6*((AS88-AS134)/(AS135-AS134))+1</f>
        <v>6.879479979375593</v>
      </c>
      <c r="CY88" s="1">
        <f t="shared" si="102"/>
        <v>3.4238570508692852</v>
      </c>
      <c r="CZ88" s="1">
        <f>6*((AU88-AU135)/(AU134-AU135))+1</f>
        <v>2.1776855323477022</v>
      </c>
      <c r="DA88" s="1">
        <f t="shared" si="103"/>
        <v>4.1151139809974078</v>
      </c>
      <c r="DB88" s="1">
        <f t="shared" si="104"/>
        <v>1.1650475081832676</v>
      </c>
      <c r="DC88" s="1">
        <f>6*((AX88-AX135)/(AX134-AX135))+1</f>
        <v>4.405656078636774</v>
      </c>
      <c r="DD88" s="1">
        <f>6*((AY88-AY135)/(AY134-AY135))+1</f>
        <v>4.3847944968080119</v>
      </c>
      <c r="DE88" s="1">
        <f>6*((AZ88-AZ135)/(AZ134-AZ135))+1</f>
        <v>5.0013984144694934</v>
      </c>
      <c r="DF88" s="1">
        <f>6*((BA88-BA135)/(BA134-BA135))+1</f>
        <v>5.981491425804931</v>
      </c>
      <c r="DG88" s="1">
        <f t="shared" si="105"/>
        <v>5.1094155844155846</v>
      </c>
      <c r="DI88" s="1">
        <f>6*((BD88-BD135)/(BD134-BD135))+1</f>
        <v>2.5577630944379379</v>
      </c>
      <c r="DJ88" s="1">
        <f>6*((BE88-BE135)/(BE134-BE135))+1</f>
        <v>1.7140675402752177</v>
      </c>
      <c r="DL88" s="1">
        <f>6*((BG88-BG135)/(BG134-BG135))+1</f>
        <v>1.2152534820075005</v>
      </c>
      <c r="DM88" s="1">
        <f t="shared" si="106"/>
        <v>3.0813805511382459</v>
      </c>
      <c r="DN88" s="27">
        <v>82</v>
      </c>
      <c r="DO88" s="5" t="s">
        <v>94</v>
      </c>
      <c r="DP88" s="1">
        <v>3.2592244142803843</v>
      </c>
      <c r="DQ88" s="1" t="s">
        <v>235</v>
      </c>
      <c r="DR88" s="1">
        <v>3.1834018301111762</v>
      </c>
      <c r="DS88" s="5" t="s">
        <v>164</v>
      </c>
      <c r="DT88" s="1">
        <v>3.1686894817839839</v>
      </c>
    </row>
    <row r="89" spans="1:124">
      <c r="A89" s="6" t="s">
        <v>264</v>
      </c>
      <c r="B89" s="5" t="s">
        <v>233</v>
      </c>
      <c r="C89" s="22"/>
      <c r="D89" s="20">
        <v>18.809999999999999</v>
      </c>
      <c r="E89" s="20">
        <v>4.8991611636623238E-2</v>
      </c>
      <c r="F89" s="23">
        <v>14.64</v>
      </c>
      <c r="G89" s="23">
        <v>1896.9</v>
      </c>
      <c r="H89" s="23">
        <v>10749.3</v>
      </c>
      <c r="I89" s="21">
        <v>9</v>
      </c>
      <c r="J89" s="31">
        <v>0</v>
      </c>
      <c r="K89" s="31">
        <v>12853.754493679387</v>
      </c>
      <c r="L89" s="31">
        <v>21463.144867375599</v>
      </c>
      <c r="M89" s="6">
        <v>-336.37674195098509</v>
      </c>
      <c r="N89" s="1">
        <v>4.0999999999999996</v>
      </c>
      <c r="O89" s="1">
        <v>25.3</v>
      </c>
      <c r="P89" s="1">
        <v>0</v>
      </c>
      <c r="Q89" s="1">
        <v>0.1218989826878458</v>
      </c>
      <c r="R89" s="1">
        <v>82.1</v>
      </c>
      <c r="S89" s="1">
        <v>34.4</v>
      </c>
      <c r="T89" s="1">
        <v>0.96925943176525386</v>
      </c>
      <c r="U89" s="1">
        <v>2.402691013935608E-4</v>
      </c>
      <c r="V89" s="19">
        <v>0</v>
      </c>
      <c r="W89" s="24">
        <v>3.9567279411764709</v>
      </c>
      <c r="X89" s="1">
        <v>3.1975180673278871E-3</v>
      </c>
      <c r="Y89" s="1">
        <v>699.99999999999989</v>
      </c>
      <c r="Z89" s="17">
        <v>7.8529359271818661E-3</v>
      </c>
      <c r="AA89" s="25">
        <v>8.8524004997322867E-2</v>
      </c>
      <c r="AB89" s="25">
        <v>3.7504524469067406</v>
      </c>
      <c r="AC89" s="1">
        <v>1.1600928074245939E-3</v>
      </c>
      <c r="AD89" s="1">
        <v>3274.995538104587</v>
      </c>
      <c r="AE89" s="1">
        <v>115.69373446010607</v>
      </c>
      <c r="AF89" s="1">
        <v>54.47</v>
      </c>
      <c r="AG89" s="24">
        <v>382.40542158422539</v>
      </c>
      <c r="AH89" s="24">
        <v>0.94592182759236121</v>
      </c>
      <c r="AI89" s="24">
        <v>0.3617256352661779</v>
      </c>
      <c r="AJ89" s="24">
        <v>0.12671782973407103</v>
      </c>
      <c r="AK89" s="24">
        <v>1.9364626093164374</v>
      </c>
      <c r="AL89" s="24">
        <v>73.424950919150461</v>
      </c>
      <c r="AM89" s="24">
        <v>23.915759414599322</v>
      </c>
      <c r="AN89" s="24">
        <v>2.4986614313760489</v>
      </c>
      <c r="AO89" s="24">
        <v>11.194029850746269</v>
      </c>
      <c r="AP89" s="24">
        <v>3735.3333333333335</v>
      </c>
      <c r="AQ89" s="1">
        <v>747.06666666666672</v>
      </c>
      <c r="AR89" s="24">
        <v>0</v>
      </c>
      <c r="AS89" s="24">
        <v>24.755555555555556</v>
      </c>
      <c r="AT89" s="24">
        <v>266</v>
      </c>
      <c r="AU89" s="24">
        <v>1229.8878065322149</v>
      </c>
      <c r="AV89" s="26">
        <v>11.940032125646974</v>
      </c>
      <c r="AW89" s="24">
        <v>10324.266862404611</v>
      </c>
      <c r="AX89" s="24">
        <v>0.92376470588235293</v>
      </c>
      <c r="AY89" s="26">
        <v>0.83764705882352941</v>
      </c>
      <c r="AZ89" s="24">
        <v>0.91341176470588237</v>
      </c>
      <c r="BA89" s="24">
        <v>5.9118584359994668E-2</v>
      </c>
      <c r="BB89" s="24">
        <v>3.9215686274509802</v>
      </c>
      <c r="BC89" s="24">
        <v>-0.57709616134633834</v>
      </c>
      <c r="BD89" s="24">
        <v>-0.40773924238956277</v>
      </c>
      <c r="BE89" s="26">
        <v>-0.65431810702881787</v>
      </c>
      <c r="BF89" s="26">
        <v>-0.99937208916605857</v>
      </c>
      <c r="BG89" s="26">
        <v>27797.629615594924</v>
      </c>
      <c r="BI89" s="1">
        <f t="shared" si="107"/>
        <v>5.7340862422997949</v>
      </c>
      <c r="BJ89" s="1">
        <f t="shared" si="108"/>
        <v>2.4090044660387044</v>
      </c>
      <c r="BK89" s="1">
        <f t="shared" si="109"/>
        <v>5.2474048442906573</v>
      </c>
      <c r="BL89" s="1">
        <f t="shared" si="96"/>
        <v>6.493511569288283</v>
      </c>
      <c r="BM89" s="1">
        <f t="shared" si="110"/>
        <v>6.6955438173976933</v>
      </c>
      <c r="BN89" s="1">
        <f t="shared" si="111"/>
        <v>4.7138263665594859</v>
      </c>
      <c r="BO89" s="1">
        <f t="shared" si="112"/>
        <v>1.0199127146164999</v>
      </c>
      <c r="BP89" s="1">
        <f t="shared" si="113"/>
        <v>1.0165367242976038</v>
      </c>
      <c r="BQ89" s="1">
        <f t="shared" si="114"/>
        <v>1.01441969073917</v>
      </c>
      <c r="BR89" s="1">
        <f t="shared" si="115"/>
        <v>1.0163968548769391</v>
      </c>
      <c r="BT89" s="1">
        <f t="shared" si="97"/>
        <v>1.0968299711815561</v>
      </c>
      <c r="BV89" s="1">
        <f t="shared" ref="BV89:CO89" si="133">6*((Q89-Q135)/(Q134-Q135))+1</f>
        <v>1.0062645621584658</v>
      </c>
      <c r="BW89" s="1">
        <f t="shared" si="133"/>
        <v>1.1433066361556063</v>
      </c>
      <c r="BX89" s="1">
        <f t="shared" si="133"/>
        <v>1.4488687782805429</v>
      </c>
      <c r="BY89" s="1">
        <f t="shared" si="133"/>
        <v>6.3621838544076192</v>
      </c>
      <c r="CB89" s="1">
        <f t="shared" si="133"/>
        <v>1.4915629285114607</v>
      </c>
      <c r="CC89" s="1">
        <f t="shared" si="98"/>
        <v>1.7274371688553949</v>
      </c>
      <c r="CE89" s="1">
        <f t="shared" si="99"/>
        <v>1.9737350237841293</v>
      </c>
      <c r="CF89" s="1">
        <f t="shared" si="133"/>
        <v>2.1118822480476638</v>
      </c>
      <c r="CG89" s="1">
        <f t="shared" si="133"/>
        <v>1.9054362638827291</v>
      </c>
      <c r="CI89" s="1">
        <f t="shared" si="133"/>
        <v>2.9228394242740876</v>
      </c>
      <c r="CJ89" s="1">
        <f t="shared" si="133"/>
        <v>1.0051747121404984</v>
      </c>
      <c r="CK89" s="1">
        <f t="shared" si="133"/>
        <v>1</v>
      </c>
      <c r="CL89" s="1">
        <f t="shared" si="133"/>
        <v>1.1205160948439732</v>
      </c>
      <c r="CM89" s="1">
        <f t="shared" si="133"/>
        <v>1.7246050681246525</v>
      </c>
      <c r="CO89" s="1">
        <f t="shared" si="133"/>
        <v>1.6444710762929764</v>
      </c>
      <c r="CQ89" s="1">
        <f t="shared" si="101"/>
        <v>4.0054868725515735</v>
      </c>
      <c r="CU89" s="1">
        <f>6*((AP89-AP134)/(AP135-AP134))+1</f>
        <v>6.3313288434449344</v>
      </c>
      <c r="CV89" s="1">
        <f>6*((AQ89-AQ134)/(AQ135-AQ134))+1</f>
        <v>6.2623162606732699</v>
      </c>
      <c r="CX89" s="1">
        <f>6*((AS89-AS134)/(AS135-AS134))+1</f>
        <v>6.6537905737487906</v>
      </c>
      <c r="CY89" s="1">
        <f t="shared" si="102"/>
        <v>3.7005795235028978</v>
      </c>
      <c r="CZ89" s="1">
        <f>6*((AU89-AU135)/(AU134-AU135))+1</f>
        <v>1.3298040170776109</v>
      </c>
      <c r="DA89" s="1">
        <f t="shared" si="103"/>
        <v>6.8804638853965869</v>
      </c>
      <c r="DB89" s="1">
        <f t="shared" si="104"/>
        <v>1.0477295244232523</v>
      </c>
      <c r="DC89" s="1">
        <f>6*((AX89-AX135)/(AX134-AX135))+1</f>
        <v>4.247414294645929</v>
      </c>
      <c r="DD89" s="1">
        <f>6*((AY89-AY135)/(AY134-AY135))+1</f>
        <v>5.842574880818197</v>
      </c>
      <c r="DE89" s="1">
        <f>6*((AZ89-AZ135)/(AZ134-AZ135))+1</f>
        <v>6.5040801550713665</v>
      </c>
      <c r="DF89" s="1">
        <f>6*((BA89-BA135)/(BA134-BA135))+1</f>
        <v>6.8671858965643553</v>
      </c>
      <c r="DG89" s="1">
        <f t="shared" si="105"/>
        <v>6.5432941176470587</v>
      </c>
      <c r="DI89" s="1">
        <f>6*((BD89-BD135)/(BD134-BD135))+1</f>
        <v>2.0336091770187483</v>
      </c>
      <c r="DJ89" s="1">
        <f>6*((BE89-BE135)/(BE134-BE135))+1</f>
        <v>2.1673317008341799</v>
      </c>
      <c r="DL89" s="1">
        <f>6*((BG89-BG135)/(BG134-BG135))+1</f>
        <v>1.0746563509109959</v>
      </c>
      <c r="DM89" s="1">
        <f t="shared" si="106"/>
        <v>3.2508905518018079</v>
      </c>
      <c r="DN89" s="27">
        <v>83</v>
      </c>
      <c r="DO89" s="5" t="s">
        <v>265</v>
      </c>
      <c r="DP89" s="1">
        <v>3.2589893690118275</v>
      </c>
      <c r="DQ89" s="1" t="s">
        <v>164</v>
      </c>
      <c r="DR89" s="1">
        <v>3.164532173881685</v>
      </c>
      <c r="DS89" s="5" t="s">
        <v>265</v>
      </c>
      <c r="DT89" s="1">
        <v>3.1645121735485437</v>
      </c>
    </row>
    <row r="90" spans="1:124">
      <c r="A90" s="6" t="s">
        <v>266</v>
      </c>
      <c r="B90" s="5" t="s">
        <v>267</v>
      </c>
      <c r="C90" s="22"/>
      <c r="D90" s="20">
        <v>26.76</v>
      </c>
      <c r="E90" s="20">
        <v>2.987189818545586E-2</v>
      </c>
      <c r="F90" s="23">
        <v>17.84</v>
      </c>
      <c r="G90" s="23">
        <v>3088.3</v>
      </c>
      <c r="H90" s="23">
        <v>7892.3</v>
      </c>
      <c r="I90" s="21">
        <v>7.95</v>
      </c>
      <c r="J90" s="31">
        <v>0</v>
      </c>
      <c r="K90" s="31">
        <v>16498.430776822373</v>
      </c>
      <c r="L90" s="31">
        <v>46388.651885789041</v>
      </c>
      <c r="M90" s="6">
        <v>-570.7943554780403</v>
      </c>
      <c r="N90" s="1">
        <v>20.3</v>
      </c>
      <c r="O90" s="1">
        <v>31.1</v>
      </c>
      <c r="P90" s="1">
        <v>0</v>
      </c>
      <c r="Q90" s="1">
        <v>0.19501486647956207</v>
      </c>
      <c r="R90" s="1">
        <v>84.7</v>
      </c>
      <c r="S90" s="1">
        <v>37.6</v>
      </c>
      <c r="T90" s="1">
        <v>0.94289131409777249</v>
      </c>
      <c r="U90" s="1">
        <v>7.9276993816394486E-5</v>
      </c>
      <c r="V90" s="19">
        <v>2.7787812265540334E-5</v>
      </c>
      <c r="W90" s="24">
        <v>1.4386604211706302</v>
      </c>
      <c r="X90" s="1">
        <v>8.910991265648516E-4</v>
      </c>
      <c r="Y90" s="1">
        <v>800</v>
      </c>
      <c r="Z90" s="17">
        <v>8.9476755495039879E-3</v>
      </c>
      <c r="AA90" s="25">
        <v>8.3391224608886538E-2</v>
      </c>
      <c r="AB90" s="25">
        <v>7.3098465242250983</v>
      </c>
      <c r="AC90" s="1">
        <v>1.0281490538249923E-3</v>
      </c>
      <c r="AD90" s="1">
        <v>3091.1495817934256</v>
      </c>
      <c r="AE90" s="1">
        <v>582.78234756768461</v>
      </c>
      <c r="AF90" s="1">
        <v>54.47</v>
      </c>
      <c r="AG90" s="24">
        <v>202.96192574029038</v>
      </c>
      <c r="AH90" s="24">
        <v>1.1643093339261399</v>
      </c>
      <c r="AI90" s="24">
        <v>0.23631046457104418</v>
      </c>
      <c r="AJ90" s="24">
        <v>0.10111984883430128</v>
      </c>
      <c r="AK90" s="24">
        <v>1.8423319532053242</v>
      </c>
      <c r="AL90" s="24">
        <v>74.235140467391005</v>
      </c>
      <c r="AM90" s="24">
        <v>20.507405451968769</v>
      </c>
      <c r="AN90" s="24">
        <v>3.2789618473337594</v>
      </c>
      <c r="AO90" s="24">
        <v>6.7750677506775068</v>
      </c>
      <c r="AP90" s="24">
        <v>4498.375</v>
      </c>
      <c r="AQ90" s="1">
        <v>1564.6521739130435</v>
      </c>
      <c r="AR90" s="24">
        <v>0</v>
      </c>
      <c r="AS90" s="24">
        <v>23.255760368663594</v>
      </c>
      <c r="AT90" s="24">
        <v>248.33333333333334</v>
      </c>
      <c r="AU90" s="24">
        <v>1091.0576041348265</v>
      </c>
      <c r="AV90" s="26">
        <v>177.08061244338234</v>
      </c>
      <c r="AW90" s="24">
        <v>16194.246465881697</v>
      </c>
      <c r="AX90" s="24">
        <v>0.92699289660615625</v>
      </c>
      <c r="AY90" s="26">
        <v>0.86608787161273348</v>
      </c>
      <c r="AZ90" s="24">
        <v>0.84227834780320965</v>
      </c>
      <c r="BA90" s="24">
        <v>5.3888507297693421E-2</v>
      </c>
      <c r="BB90" s="24">
        <v>2.6702269692923899</v>
      </c>
      <c r="BC90" s="24">
        <v>-8.9270162992001037E-2</v>
      </c>
      <c r="BD90" s="24">
        <v>-0.61552928357479064</v>
      </c>
      <c r="BE90" s="26">
        <v>-0.8695796800951815</v>
      </c>
      <c r="BF90" s="26">
        <v>-9.6707178771790733E-2</v>
      </c>
      <c r="BG90" s="26">
        <v>46201.232564427191</v>
      </c>
      <c r="BI90" s="1">
        <f t="shared" si="107"/>
        <v>4.5097535934291582</v>
      </c>
      <c r="BJ90" s="1">
        <f t="shared" si="108"/>
        <v>1.8064753481949145</v>
      </c>
      <c r="BK90" s="1">
        <f t="shared" si="109"/>
        <v>4.6937716262975773</v>
      </c>
      <c r="BL90" s="1">
        <f t="shared" si="96"/>
        <v>6.0886063043416687</v>
      </c>
      <c r="BM90" s="1">
        <f t="shared" si="110"/>
        <v>6.8274403591722415</v>
      </c>
      <c r="BN90" s="1">
        <f t="shared" si="111"/>
        <v>3.7009646302250809</v>
      </c>
      <c r="BO90" s="1">
        <f t="shared" si="112"/>
        <v>1.0199127146164999</v>
      </c>
      <c r="BP90" s="1">
        <f t="shared" si="113"/>
        <v>1.0234395107257854</v>
      </c>
      <c r="BQ90" s="1">
        <f t="shared" si="114"/>
        <v>1.0406963278364068</v>
      </c>
      <c r="BR90" s="1">
        <f t="shared" si="115"/>
        <v>1.0391153698631281</v>
      </c>
      <c r="BT90" s="1">
        <f t="shared" si="97"/>
        <v>1.1302593659942364</v>
      </c>
      <c r="BV90" s="1">
        <f t="shared" ref="BV90:CO90" si="134">6*((Q90-Q135)/(Q134-Q135))+1</f>
        <v>1.0114900067904899</v>
      </c>
      <c r="BW90" s="1">
        <f t="shared" si="134"/>
        <v>1.1507437070938216</v>
      </c>
      <c r="BX90" s="1">
        <f t="shared" si="134"/>
        <v>1.5067873303167421</v>
      </c>
      <c r="BY90" s="1">
        <f t="shared" si="134"/>
        <v>5.3835193971649975</v>
      </c>
      <c r="CB90" s="1">
        <f t="shared" si="134"/>
        <v>1.1787315530099081</v>
      </c>
      <c r="CC90" s="1">
        <f t="shared" si="98"/>
        <v>1.2027255553053235</v>
      </c>
      <c r="CE90" s="1">
        <f t="shared" si="99"/>
        <v>2.1094786898555018</v>
      </c>
      <c r="CF90" s="1">
        <f t="shared" si="134"/>
        <v>2.047413323520332</v>
      </c>
      <c r="CG90" s="1">
        <f t="shared" si="134"/>
        <v>1.9449190619364023</v>
      </c>
      <c r="CI90" s="1">
        <f t="shared" si="134"/>
        <v>2.8148984366680203</v>
      </c>
      <c r="CJ90" s="1">
        <f t="shared" si="134"/>
        <v>1.0363652760571485</v>
      </c>
      <c r="CK90" s="1">
        <f t="shared" si="134"/>
        <v>1</v>
      </c>
      <c r="CL90" s="1">
        <f t="shared" si="134"/>
        <v>1.0589914941481915</v>
      </c>
      <c r="CM90" s="1">
        <f t="shared" si="134"/>
        <v>1.89288978227939</v>
      </c>
      <c r="CO90" s="1">
        <f t="shared" si="134"/>
        <v>1.6364048307911756</v>
      </c>
      <c r="CQ90" s="1">
        <f t="shared" si="101"/>
        <v>4.4141318906236631</v>
      </c>
      <c r="CU90" s="1">
        <f>6*((AP90-AP134)/(AP135-AP134))+1</f>
        <v>6.1607438953417333</v>
      </c>
      <c r="CV90" s="1">
        <f>6*((AQ90-AQ134)/(AQ135-AQ134))+1</f>
        <v>5.4549993756944435</v>
      </c>
      <c r="CX90" s="1">
        <f>6*((AS90-AS134)/(AS135-AS134))+1</f>
        <v>6.6931292136619458</v>
      </c>
      <c r="CY90" s="1">
        <f t="shared" si="102"/>
        <v>3.4958145524790729</v>
      </c>
      <c r="CZ90" s="1">
        <f>6*((AU90-AU135)/(AU134-AU135))+1</f>
        <v>1.2495550953749659</v>
      </c>
      <c r="DA90" s="1">
        <f t="shared" si="103"/>
        <v>5.6709303884142503</v>
      </c>
      <c r="DB90" s="1">
        <f t="shared" si="104"/>
        <v>1.0920833331552242</v>
      </c>
      <c r="DC90" s="1">
        <f>6*((AX90-AX135)/(AX134-AX135))+1</f>
        <v>4.3890511959002119</v>
      </c>
      <c r="DD90" s="1">
        <f>6*((AY90-AY135)/(AY134-AY135))+1</f>
        <v>6.082663539376556</v>
      </c>
      <c r="DE90" s="1">
        <f>6*((AZ90-AZ135)/(AZ134-AZ135))+1</f>
        <v>5.9430192594950979</v>
      </c>
      <c r="DF90" s="1">
        <f>6*((BA90-BA135)/(BA134-BA135))+1</f>
        <v>6.4920552074332534</v>
      </c>
      <c r="DG90" s="1">
        <f t="shared" si="105"/>
        <v>6.6890253671562085</v>
      </c>
      <c r="DI90" s="1">
        <f>6*((BD90-BD135)/(BD134-BD135))+1</f>
        <v>1.644970458255254</v>
      </c>
      <c r="DJ90" s="1">
        <f>6*((BE90-BE135)/(BE134-BE135))+1</f>
        <v>1.4061301804132689</v>
      </c>
      <c r="DL90" s="1">
        <f>6*((BG90-BG135)/(BG134-BG135))+1</f>
        <v>1.1240830775338968</v>
      </c>
      <c r="DM90" s="1">
        <f t="shared" si="106"/>
        <v>3.0442423720462668</v>
      </c>
      <c r="DN90" s="27">
        <v>84</v>
      </c>
      <c r="DO90" s="5" t="s">
        <v>199</v>
      </c>
      <c r="DP90" s="1">
        <v>3.2506775690879128</v>
      </c>
      <c r="DQ90" s="1" t="s">
        <v>125</v>
      </c>
      <c r="DR90" s="1">
        <v>3.161546930463996</v>
      </c>
      <c r="DS90" s="2" t="s">
        <v>125</v>
      </c>
      <c r="DT90" s="1">
        <v>3.1630596693015498</v>
      </c>
    </row>
    <row r="91" spans="1:124">
      <c r="A91" s="6" t="s">
        <v>268</v>
      </c>
      <c r="B91" s="5" t="s">
        <v>269</v>
      </c>
      <c r="C91" s="22"/>
      <c r="D91" s="20">
        <v>28.43</v>
      </c>
      <c r="E91" s="20">
        <v>2.8853975596140044E-2</v>
      </c>
      <c r="F91" s="23">
        <v>28.82</v>
      </c>
      <c r="G91" s="23">
        <v>4830.3999999999996</v>
      </c>
      <c r="H91" s="23">
        <v>10264.5</v>
      </c>
      <c r="I91" s="21">
        <v>6.74</v>
      </c>
      <c r="J91" s="31">
        <v>0</v>
      </c>
      <c r="K91" s="31">
        <v>99905.321376470049</v>
      </c>
      <c r="L91" s="31">
        <v>68756.455363809218</v>
      </c>
      <c r="M91" s="6">
        <v>-1205.010306009196</v>
      </c>
      <c r="N91" s="1">
        <v>64.7</v>
      </c>
      <c r="O91" s="1">
        <v>80.099999999999994</v>
      </c>
      <c r="P91" s="1">
        <v>0</v>
      </c>
      <c r="Q91" s="1">
        <v>0.87250976951910042</v>
      </c>
      <c r="R91" s="1">
        <v>190.8</v>
      </c>
      <c r="S91" s="1">
        <v>99.6</v>
      </c>
      <c r="T91" s="1">
        <v>0.93524788690623306</v>
      </c>
      <c r="U91" s="1">
        <v>1.0570265842185931E-4</v>
      </c>
      <c r="V91" s="19">
        <v>4.7850705797910518E-5</v>
      </c>
      <c r="W91" s="24">
        <v>4.5373241809672393</v>
      </c>
      <c r="X91" s="1">
        <v>2.2926530046547882E-3</v>
      </c>
      <c r="Y91" s="1">
        <v>1000</v>
      </c>
      <c r="Z91" s="17">
        <v>1.9586888906611373E-2</v>
      </c>
      <c r="AA91" s="25">
        <v>0.2730999282239413</v>
      </c>
      <c r="AB91" s="25">
        <v>1.3222353259399511</v>
      </c>
      <c r="AC91" s="1">
        <v>4.7850705797910522E-4</v>
      </c>
      <c r="AD91" s="1">
        <v>2924.6978649015077</v>
      </c>
      <c r="AE91" s="1">
        <v>1667.4942101042639</v>
      </c>
      <c r="AF91" s="1">
        <v>54.47</v>
      </c>
      <c r="AG91" s="24">
        <v>179.30975061141137</v>
      </c>
      <c r="AH91" s="24">
        <v>0.92830369247946409</v>
      </c>
      <c r="AI91" s="24">
        <v>0.16645390359014503</v>
      </c>
      <c r="AJ91" s="24">
        <v>0.39205678283754686</v>
      </c>
      <c r="AK91" s="24">
        <v>1.8151367732674057</v>
      </c>
      <c r="AL91" s="24">
        <v>73.313661376505308</v>
      </c>
      <c r="AM91" s="24">
        <v>25.695829013477947</v>
      </c>
      <c r="AN91" s="24">
        <v>4.0194592870244836</v>
      </c>
      <c r="AO91" s="24">
        <v>7.4487895716945998</v>
      </c>
      <c r="AP91" s="24">
        <v>3918.4375</v>
      </c>
      <c r="AQ91" s="1">
        <v>1899.8484848484848</v>
      </c>
      <c r="AR91" s="24">
        <v>15673.75</v>
      </c>
      <c r="AS91" s="24">
        <v>19.137829912023459</v>
      </c>
      <c r="AT91" s="24">
        <v>433.5</v>
      </c>
      <c r="AU91" s="24">
        <v>1653.0975830608504</v>
      </c>
      <c r="AV91" s="26">
        <v>186.59027163250659</v>
      </c>
      <c r="AW91" s="24">
        <v>26596.924955806106</v>
      </c>
      <c r="AX91" s="24">
        <v>0.94320685434516527</v>
      </c>
      <c r="AY91" s="26">
        <v>0.85010199918400653</v>
      </c>
      <c r="AZ91" s="24">
        <v>0.57609139126886988</v>
      </c>
      <c r="BA91" s="24">
        <v>5.376707765920348E-2</v>
      </c>
      <c r="BB91" s="24">
        <v>4.545454545454545</v>
      </c>
      <c r="BC91" s="24">
        <v>-0.18085845877377948</v>
      </c>
      <c r="BD91" s="24">
        <v>-0.33255524012849308</v>
      </c>
      <c r="BE91" s="26">
        <v>-0.84928572176643091</v>
      </c>
      <c r="BF91" s="26">
        <v>0.1133135587002444</v>
      </c>
      <c r="BG91" s="26">
        <v>88129.285455539546</v>
      </c>
      <c r="BI91" s="1">
        <f t="shared" si="107"/>
        <v>4.2525667351129366</v>
      </c>
      <c r="BJ91" s="1">
        <f t="shared" si="108"/>
        <v>1.7743970431857838</v>
      </c>
      <c r="BK91" s="1">
        <f t="shared" si="109"/>
        <v>2.7941176470588234</v>
      </c>
      <c r="BL91" s="1">
        <f t="shared" si="96"/>
        <v>5.4965419581409831</v>
      </c>
      <c r="BM91" s="1">
        <f t="shared" si="110"/>
        <v>6.7179251416722128</v>
      </c>
      <c r="BN91" s="1">
        <f t="shared" si="111"/>
        <v>2.5337620578778135</v>
      </c>
      <c r="BO91" s="1">
        <f t="shared" si="112"/>
        <v>1.0199127146164999</v>
      </c>
      <c r="BP91" s="1">
        <f t="shared" si="113"/>
        <v>1.1814068877219062</v>
      </c>
      <c r="BQ91" s="1">
        <f t="shared" si="114"/>
        <v>1.0642766166634325</v>
      </c>
      <c r="BR91" s="1">
        <f t="shared" si="115"/>
        <v>1.100580224657238</v>
      </c>
      <c r="BT91" s="1">
        <f t="shared" si="97"/>
        <v>1.4126801152737751</v>
      </c>
      <c r="BV91" s="1">
        <f t="shared" ref="BV91:CO91" si="135">6*((Q91-Q135)/(Q134-Q135))+1</f>
        <v>1.0599092000043289</v>
      </c>
      <c r="BW91" s="1">
        <f t="shared" si="135"/>
        <v>1.4542334096109841</v>
      </c>
      <c r="BX91" s="1">
        <f t="shared" si="135"/>
        <v>2.6289592760180995</v>
      </c>
      <c r="BY91" s="1">
        <f t="shared" si="135"/>
        <v>5.0998301851319896</v>
      </c>
      <c r="CB91" s="1">
        <f t="shared" si="135"/>
        <v>1.5636931310821822</v>
      </c>
      <c r="CC91" s="1">
        <f t="shared" si="98"/>
        <v>1.5215798552993365</v>
      </c>
      <c r="CE91" s="1">
        <f t="shared" si="99"/>
        <v>3.4287018144793051</v>
      </c>
      <c r="CF91" s="1">
        <f t="shared" si="135"/>
        <v>4.4301990984758817</v>
      </c>
      <c r="CG91" s="1">
        <f t="shared" si="135"/>
        <v>1.8785011158954534</v>
      </c>
      <c r="CI91" s="1">
        <f t="shared" si="135"/>
        <v>2.7171700826125749</v>
      </c>
      <c r="CJ91" s="1">
        <f t="shared" si="135"/>
        <v>1.1087985868469439</v>
      </c>
      <c r="CK91" s="1">
        <f t="shared" si="135"/>
        <v>1</v>
      </c>
      <c r="CL91" s="1">
        <f t="shared" si="135"/>
        <v>1.050882029809308</v>
      </c>
      <c r="CM91" s="1">
        <f t="shared" si="135"/>
        <v>1.7110289122300841</v>
      </c>
      <c r="CO91" s="1">
        <f t="shared" si="135"/>
        <v>1.7280827152462146</v>
      </c>
      <c r="CQ91" s="1">
        <f t="shared" si="101"/>
        <v>3.9493544313663893</v>
      </c>
      <c r="CU91" s="1">
        <f>6*((AP91-AP134)/(AP135-AP134))+1</f>
        <v>6.290394231178265</v>
      </c>
      <c r="CV91" s="1">
        <f>6*((AQ91-AQ134)/(AQ135-AQ134))+1</f>
        <v>5.1240130272301627</v>
      </c>
      <c r="CX91" s="1">
        <f>6*((AS91-AS134)/(AS135-AS134))+1</f>
        <v>6.8011398172676856</v>
      </c>
      <c r="CY91" s="1">
        <f t="shared" si="102"/>
        <v>5.6419832582099172</v>
      </c>
      <c r="CZ91" s="1">
        <f>6*((AU91-AU135)/(AU134-AU135))+1</f>
        <v>1.5744347071865756</v>
      </c>
      <c r="DA91" s="1">
        <f t="shared" si="103"/>
        <v>5.6012791172851255</v>
      </c>
      <c r="DB91" s="1">
        <f t="shared" si="104"/>
        <v>1.1706864021963832</v>
      </c>
      <c r="DC91" s="1">
        <f>6*((AX91-AX135)/(AX134-AX135))+1</f>
        <v>5.1004387586881688</v>
      </c>
      <c r="DD91" s="1">
        <f>6*((AY91-AY135)/(AY134-AY135))+1</f>
        <v>5.9477156848358099</v>
      </c>
      <c r="DE91" s="1">
        <f>6*((AZ91-AZ135)/(AZ134-AZ135))+1</f>
        <v>3.843484347117418</v>
      </c>
      <c r="DF91" s="1">
        <f>6*((BA91-BA135)/(BA134-BA135))+1</f>
        <v>6.4833455873980119</v>
      </c>
      <c r="DG91" s="1">
        <f t="shared" si="105"/>
        <v>6.4706363636363635</v>
      </c>
      <c r="DI91" s="1">
        <f>6*((BD91-BD135)/(BD134-BD135))+1</f>
        <v>2.1742290746018424</v>
      </c>
      <c r="DJ91" s="1">
        <f>6*((BE91-BE135)/(BE134-BE135))+1</f>
        <v>1.4778930673751751</v>
      </c>
      <c r="DL91" s="1">
        <f>6*((BG91-BG135)/(BG134-BG135))+1</f>
        <v>1.236689636903894</v>
      </c>
      <c r="DM91" s="1">
        <f t="shared" si="106"/>
        <v>3.1099393825524109</v>
      </c>
      <c r="DN91" s="27">
        <v>85</v>
      </c>
      <c r="DO91" s="5" t="s">
        <v>164</v>
      </c>
      <c r="DP91" s="1">
        <v>3.2486268562710281</v>
      </c>
      <c r="DQ91" s="1" t="s">
        <v>265</v>
      </c>
      <c r="DR91" s="1">
        <v>3.1612874100458321</v>
      </c>
      <c r="DS91" s="5" t="s">
        <v>173</v>
      </c>
      <c r="DT91" s="1">
        <v>3.1545642416309145</v>
      </c>
    </row>
    <row r="92" spans="1:124">
      <c r="A92" s="6" t="s">
        <v>270</v>
      </c>
      <c r="B92" s="5" t="s">
        <v>271</v>
      </c>
      <c r="C92" s="22"/>
      <c r="D92" s="20">
        <v>24</v>
      </c>
      <c r="E92" s="20">
        <v>1.8466686948585335E-2</v>
      </c>
      <c r="F92" s="23">
        <v>30.32</v>
      </c>
      <c r="G92" s="23">
        <v>4164.8999999999996</v>
      </c>
      <c r="H92" s="23">
        <v>10114.799999999999</v>
      </c>
      <c r="I92" s="21">
        <v>6.53</v>
      </c>
      <c r="J92" s="31">
        <v>242566.42087157778</v>
      </c>
      <c r="K92" s="31">
        <v>55682.79977602321</v>
      </c>
      <c r="L92" s="31">
        <v>19735.110610131185</v>
      </c>
      <c r="M92" s="6">
        <v>-2505.6947608200458</v>
      </c>
      <c r="N92" s="1">
        <v>68.599999999999994</v>
      </c>
      <c r="O92" s="1">
        <v>54</v>
      </c>
      <c r="P92" s="1">
        <v>463.3</v>
      </c>
      <c r="Q92" s="1">
        <v>0.10511104350471555</v>
      </c>
      <c r="R92" s="1">
        <v>188.4</v>
      </c>
      <c r="S92" s="1">
        <v>88.9</v>
      </c>
      <c r="T92" s="1">
        <v>0.9441783165509825</v>
      </c>
      <c r="U92" s="1">
        <v>9.3186995237109127E-4</v>
      </c>
      <c r="V92" s="19">
        <v>0</v>
      </c>
      <c r="W92" s="24">
        <v>7.6535034302011873</v>
      </c>
      <c r="X92" s="1">
        <v>7.8400976164995275E-3</v>
      </c>
      <c r="Y92" s="1">
        <v>795.81050228310505</v>
      </c>
      <c r="Z92" s="17">
        <v>1.4450867052023121E-2</v>
      </c>
      <c r="AA92" s="25">
        <v>0.19373288713112261</v>
      </c>
      <c r="AB92" s="25">
        <v>3.6815820765661256</v>
      </c>
      <c r="AC92" s="1">
        <v>3.9549741405536966E-4</v>
      </c>
      <c r="AD92" s="1">
        <v>3929.2363857620931</v>
      </c>
      <c r="AE92" s="1">
        <v>754.38805048986717</v>
      </c>
      <c r="AF92" s="1">
        <v>54.47</v>
      </c>
      <c r="AG92" s="24">
        <v>58.8400713176392</v>
      </c>
      <c r="AH92" s="24">
        <v>5.0076057195010657</v>
      </c>
      <c r="AI92" s="24">
        <v>0.29464787766606065</v>
      </c>
      <c r="AJ92" s="24">
        <v>0.33939762701551568</v>
      </c>
      <c r="AK92" s="24">
        <v>2.357773045330088</v>
      </c>
      <c r="AL92" s="24">
        <v>71.05263157894737</v>
      </c>
      <c r="AM92" s="24">
        <v>27.350167325829027</v>
      </c>
      <c r="AN92" s="24">
        <v>4.837237602677213</v>
      </c>
      <c r="AO92" s="24">
        <v>7.7864293659621797</v>
      </c>
      <c r="AP92" s="24">
        <v>2191.3333333333335</v>
      </c>
      <c r="AQ92" s="1">
        <v>888.37837837837833</v>
      </c>
      <c r="AR92" s="24">
        <v>16435</v>
      </c>
      <c r="AS92" s="24">
        <v>15.606267029972752</v>
      </c>
      <c r="AT92" s="24">
        <v>145.19999999999999</v>
      </c>
      <c r="AU92" s="24">
        <v>4174.6393720717979</v>
      </c>
      <c r="AV92" s="26">
        <v>802.35777304533008</v>
      </c>
      <c r="AW92" s="24">
        <v>22950.655627924163</v>
      </c>
      <c r="AX92" s="24">
        <v>0.9375</v>
      </c>
      <c r="AY92" s="26">
        <v>0.83789537712895379</v>
      </c>
      <c r="AZ92" s="24">
        <v>0.41742700729927007</v>
      </c>
      <c r="BA92" s="24">
        <v>-2.0999625595477297E-2</v>
      </c>
      <c r="BB92" s="24">
        <v>4.395604395604396</v>
      </c>
      <c r="BC92" s="24">
        <v>0.17667819251688707</v>
      </c>
      <c r="BD92" s="24">
        <v>-0.12525709935425922</v>
      </c>
      <c r="BE92" s="26">
        <v>-0.88742738974328994</v>
      </c>
      <c r="BF92" s="26">
        <v>-0.513190324908394</v>
      </c>
      <c r="BG92" s="26">
        <v>78110.172964368103</v>
      </c>
      <c r="BI92" s="1">
        <f t="shared" si="107"/>
        <v>4.9348049281314168</v>
      </c>
      <c r="BJ92" s="1">
        <f t="shared" si="108"/>
        <v>1.4470572071790981</v>
      </c>
      <c r="BK92" s="1">
        <f t="shared" si="109"/>
        <v>2.5346020761245671</v>
      </c>
      <c r="BL92" s="1">
        <f t="shared" si="96"/>
        <v>5.7227165878387938</v>
      </c>
      <c r="BM92" s="1">
        <f t="shared" si="110"/>
        <v>6.7248362065317329</v>
      </c>
      <c r="BN92" s="1">
        <f t="shared" si="111"/>
        <v>2.3311897106109329</v>
      </c>
      <c r="BO92" s="1">
        <f t="shared" si="112"/>
        <v>1.8425182978531291</v>
      </c>
      <c r="BP92" s="1">
        <f t="shared" si="113"/>
        <v>1.0976522279911143</v>
      </c>
      <c r="BQ92" s="1">
        <f t="shared" si="114"/>
        <v>1.0125979854059282</v>
      </c>
      <c r="BR92" s="1">
        <f t="shared" si="115"/>
        <v>1.2266356811321972</v>
      </c>
      <c r="BT92" s="1">
        <f t="shared" si="97"/>
        <v>1.2622478386167146</v>
      </c>
      <c r="BV92" s="1">
        <f t="shared" ref="BV92:CO92" si="136">6*((Q92-Q135)/(Q134-Q135))+1</f>
        <v>1.0050647620310798</v>
      </c>
      <c r="BW92" s="1">
        <f t="shared" si="136"/>
        <v>1.4473684210526316</v>
      </c>
      <c r="BX92" s="1">
        <f t="shared" si="136"/>
        <v>2.4352941176470591</v>
      </c>
      <c r="BY92" s="1">
        <f t="shared" si="136"/>
        <v>5.431287067698948</v>
      </c>
      <c r="CB92" s="1">
        <f t="shared" si="136"/>
        <v>1.9508307408175203</v>
      </c>
      <c r="CC92" s="1">
        <f t="shared" si="98"/>
        <v>2.7836266421669968</v>
      </c>
      <c r="CE92" s="1">
        <f t="shared" si="99"/>
        <v>2.7918540916521537</v>
      </c>
      <c r="CF92" s="1">
        <f t="shared" si="136"/>
        <v>3.4333304629702557</v>
      </c>
      <c r="CG92" s="1">
        <f t="shared" si="136"/>
        <v>1.9046723150574594</v>
      </c>
      <c r="CI92" s="1">
        <f t="shared" si="136"/>
        <v>3.3069621139722911</v>
      </c>
      <c r="CJ92" s="1">
        <f t="shared" si="136"/>
        <v>1.047824512046323</v>
      </c>
      <c r="CK92" s="1">
        <f t="shared" si="136"/>
        <v>1</v>
      </c>
      <c r="CL92" s="1">
        <f t="shared" si="136"/>
        <v>1.0095773902644765</v>
      </c>
      <c r="CM92" s="1">
        <f t="shared" si="136"/>
        <v>4.8544512951889534</v>
      </c>
      <c r="CO92" s="1">
        <f t="shared" si="136"/>
        <v>1.7114891534164256</v>
      </c>
      <c r="CQ92" s="1">
        <f t="shared" si="101"/>
        <v>2.8089317185689682</v>
      </c>
      <c r="CU92" s="1">
        <f>6*((AP92-AP134)/(AP135-AP134))+1</f>
        <v>6.6765041744618214</v>
      </c>
      <c r="CV92" s="1">
        <f>6*((AQ92-AQ134)/(AQ135-AQ134))+1</f>
        <v>6.1227793805561586</v>
      </c>
      <c r="CX92" s="1">
        <f>6*((AS92-AS134)/(AS135-AS134))+1</f>
        <v>6.893770385602525</v>
      </c>
      <c r="CY92" s="1">
        <f t="shared" si="102"/>
        <v>2.3004507405022538</v>
      </c>
      <c r="CZ92" s="1">
        <f>6*((AU92-AU135)/(AU134-AU135))+1</f>
        <v>3.0319778505515647</v>
      </c>
      <c r="DA92" s="1">
        <f t="shared" si="103"/>
        <v>1.0912342943898201</v>
      </c>
      <c r="DB92" s="1">
        <f t="shared" si="104"/>
        <v>1.1431350403043703</v>
      </c>
      <c r="DC92" s="1">
        <f>6*((AX92-AX135)/(AX134-AX135))+1</f>
        <v>4.8500504655186623</v>
      </c>
      <c r="DD92" s="1">
        <f>6*((AY92-AY135)/(AY134-AY135))+1</f>
        <v>5.8446711081407665</v>
      </c>
      <c r="DE92" s="1">
        <f>6*((AZ92-AZ135)/(AZ134-AZ135))+1</f>
        <v>2.5920277850371587</v>
      </c>
      <c r="DF92" s="1">
        <f>6*((BA92-BA135)/(BA134-BA135))+1</f>
        <v>1.1206550224432996</v>
      </c>
      <c r="DG92" s="1">
        <f t="shared" si="105"/>
        <v>6.4880879120879129</v>
      </c>
      <c r="DI92" s="1">
        <f>6*((BD92-BD135)/(BD134-BD135))+1</f>
        <v>2.5619477707097875</v>
      </c>
      <c r="DJ92" s="1">
        <f>6*((BE92-BE135)/(BE134-BE135))+1</f>
        <v>1.3430176446891955</v>
      </c>
      <c r="DL92" s="1">
        <f>6*((BG92-BG135)/(BG134-BG135))+1</f>
        <v>1.209781213836842</v>
      </c>
      <c r="DM92" s="1">
        <f t="shared" si="106"/>
        <v>2.912607484304746</v>
      </c>
      <c r="DN92" s="27">
        <v>86</v>
      </c>
      <c r="DO92" s="5" t="s">
        <v>173</v>
      </c>
      <c r="DP92" s="1">
        <v>3.2450797469031745</v>
      </c>
      <c r="DQ92" s="1" t="s">
        <v>204</v>
      </c>
      <c r="DR92" s="1">
        <v>3.1466315944990173</v>
      </c>
      <c r="DS92" s="5" t="s">
        <v>255</v>
      </c>
      <c r="DT92" s="1">
        <v>3.1531462317416099</v>
      </c>
    </row>
    <row r="93" spans="1:124">
      <c r="A93" s="6" t="s">
        <v>272</v>
      </c>
      <c r="B93" s="5" t="s">
        <v>273</v>
      </c>
      <c r="C93" s="22"/>
      <c r="D93" s="20">
        <v>15.88</v>
      </c>
      <c r="E93" s="20">
        <v>2.0475502721919787E-2</v>
      </c>
      <c r="F93" s="23">
        <v>26.42</v>
      </c>
      <c r="G93" s="23">
        <v>3875.6</v>
      </c>
      <c r="H93" s="23">
        <v>14533.5</v>
      </c>
      <c r="I93" s="21">
        <v>6.74</v>
      </c>
      <c r="J93" s="31">
        <v>10782.362793476927</v>
      </c>
      <c r="K93" s="31">
        <v>15768.810110970027</v>
      </c>
      <c r="L93" s="31">
        <v>34046.45232328491</v>
      </c>
      <c r="M93" s="6">
        <v>-521.87359061916118</v>
      </c>
      <c r="N93" s="1">
        <v>46</v>
      </c>
      <c r="O93" s="1">
        <v>40.299999999999997</v>
      </c>
      <c r="P93" s="1">
        <v>0</v>
      </c>
      <c r="Q93" s="1">
        <v>7.4313965114987224E-2</v>
      </c>
      <c r="R93" s="1">
        <v>71.900000000000006</v>
      </c>
      <c r="S93" s="1">
        <v>57.1</v>
      </c>
      <c r="T93" s="1">
        <v>0.95784991360157989</v>
      </c>
      <c r="U93" s="1">
        <v>3.8657303008826752E-4</v>
      </c>
      <c r="V93" s="19">
        <v>5.5549383401844242E-5</v>
      </c>
      <c r="W93" s="24">
        <v>4.4986670884741118</v>
      </c>
      <c r="X93" s="1">
        <v>1.1491497692854413E-3</v>
      </c>
      <c r="Y93" s="1">
        <v>1000</v>
      </c>
      <c r="Z93" s="17">
        <v>2.4808354627263638E-2</v>
      </c>
      <c r="AA93" s="25">
        <v>0.24413954005110544</v>
      </c>
      <c r="AB93" s="25">
        <v>11.020384820951364</v>
      </c>
      <c r="AC93" s="1">
        <v>5.5549383401844242E-5</v>
      </c>
      <c r="AD93" s="1">
        <v>2194.5663370736584</v>
      </c>
      <c r="AE93" s="1">
        <v>1225.1274364442986</v>
      </c>
      <c r="AF93" s="1">
        <v>54.47</v>
      </c>
      <c r="AG93" s="24">
        <v>470.87054553782872</v>
      </c>
      <c r="AH93" s="24">
        <v>0.78513498500166656</v>
      </c>
      <c r="AI93" s="24">
        <v>0.36969693870856968</v>
      </c>
      <c r="AJ93" s="24">
        <v>0.35529385623819576</v>
      </c>
      <c r="AK93" s="24">
        <v>2.3375180535496054</v>
      </c>
      <c r="AL93" s="24">
        <v>70.432174202866349</v>
      </c>
      <c r="AM93" s="24">
        <v>27.108099100099988</v>
      </c>
      <c r="AN93" s="24">
        <v>3.0552160871014333</v>
      </c>
      <c r="AO93" s="24">
        <v>12.704918032786885</v>
      </c>
      <c r="AP93" s="24">
        <v>3750.4166666666665</v>
      </c>
      <c r="AQ93" s="1">
        <v>937.60416666666663</v>
      </c>
      <c r="AR93" s="24">
        <v>5625.625</v>
      </c>
      <c r="AS93" s="24">
        <v>21.441085271317828</v>
      </c>
      <c r="AT93" s="24">
        <v>242.66666666666666</v>
      </c>
      <c r="AU93" s="24">
        <v>1206.5935418286858</v>
      </c>
      <c r="AV93" s="26">
        <v>46.290174536162645</v>
      </c>
      <c r="AW93" s="24">
        <v>13611.01473663258</v>
      </c>
      <c r="AX93" s="24">
        <v>0.9603442340791738</v>
      </c>
      <c r="AY93" s="26">
        <v>0.93796901893287432</v>
      </c>
      <c r="AZ93" s="24">
        <v>0.68075731497418246</v>
      </c>
      <c r="BA93" s="24">
        <v>4.4589707456388822E-2</v>
      </c>
      <c r="BB93" s="24">
        <v>10.482180293501049</v>
      </c>
      <c r="BC93" s="24">
        <v>-0.3412940113695751</v>
      </c>
      <c r="BD93" s="24">
        <v>-0.26254373610320209</v>
      </c>
      <c r="BE93" s="26">
        <v>-0.87211660522571433</v>
      </c>
      <c r="BF93" s="26">
        <v>-0.4186522845438056</v>
      </c>
      <c r="BG93" s="26">
        <v>39466.76877921199</v>
      </c>
      <c r="BI93" s="1">
        <f t="shared" si="107"/>
        <v>6.1853182751540041</v>
      </c>
      <c r="BJ93" s="1">
        <f t="shared" si="108"/>
        <v>1.5103620259939428</v>
      </c>
      <c r="BK93" s="1">
        <f t="shared" si="109"/>
        <v>3.2093425605536323</v>
      </c>
      <c r="BL93" s="1">
        <f t="shared" si="96"/>
        <v>5.821037129343793</v>
      </c>
      <c r="BM93" s="1">
        <f t="shared" si="110"/>
        <v>6.5208420696261697</v>
      </c>
      <c r="BN93" s="1">
        <f t="shared" si="111"/>
        <v>2.5337620578778135</v>
      </c>
      <c r="BO93" s="1">
        <f t="shared" si="112"/>
        <v>1.056478500608341</v>
      </c>
      <c r="BP93" s="1">
        <f t="shared" si="113"/>
        <v>1.0220576553184175</v>
      </c>
      <c r="BQ93" s="1">
        <f t="shared" si="114"/>
        <v>1.0276850980690038</v>
      </c>
      <c r="BR93" s="1">
        <f t="shared" si="115"/>
        <v>1.0343742281338015</v>
      </c>
      <c r="BT93" s="1">
        <f t="shared" si="97"/>
        <v>1.18328530259366</v>
      </c>
      <c r="BV93" s="1">
        <f t="shared" ref="BV93:CO93" si="137">6*((Q93-Q135)/(Q134-Q135))+1</f>
        <v>1.0028637570016929</v>
      </c>
      <c r="BW93" s="1">
        <f t="shared" si="137"/>
        <v>1.1141304347826086</v>
      </c>
      <c r="BX93" s="1">
        <f t="shared" si="137"/>
        <v>1.8597285067873304</v>
      </c>
      <c r="BY93" s="1">
        <f t="shared" si="137"/>
        <v>5.9387144948627606</v>
      </c>
      <c r="CB93" s="1">
        <f t="shared" si="137"/>
        <v>1.5588905786003933</v>
      </c>
      <c r="CC93" s="1">
        <f t="shared" si="98"/>
        <v>1.2614322224794834</v>
      </c>
      <c r="CE93" s="1">
        <f t="shared" si="99"/>
        <v>4.0761442608245826</v>
      </c>
      <c r="CF93" s="1">
        <f t="shared" si="137"/>
        <v>4.0664498362625476</v>
      </c>
      <c r="CG93" s="1">
        <f t="shared" si="137"/>
        <v>1.9860784365540161</v>
      </c>
      <c r="CI93" s="1">
        <f t="shared" si="137"/>
        <v>2.2884898996082992</v>
      </c>
      <c r="CJ93" s="1">
        <f t="shared" si="137"/>
        <v>1.0792588619612387</v>
      </c>
      <c r="CK93" s="1">
        <f t="shared" si="137"/>
        <v>1</v>
      </c>
      <c r="CL93" s="1">
        <f t="shared" si="137"/>
        <v>1.1508475448703479</v>
      </c>
      <c r="CM93" s="1">
        <f t="shared" si="137"/>
        <v>1.6007061862725789</v>
      </c>
      <c r="CO93" s="1">
        <f t="shared" si="137"/>
        <v>1.7164982550313188</v>
      </c>
      <c r="CQ93" s="1">
        <f t="shared" si="101"/>
        <v>2.495984191398064</v>
      </c>
      <c r="CU93" s="1">
        <f>6*((AP93-AP134)/(AP135-AP134))+1</f>
        <v>6.3279568262323886</v>
      </c>
      <c r="CV93" s="1">
        <f>6*((AQ93-AQ134)/(AQ135-AQ134))+1</f>
        <v>6.0741718530140236</v>
      </c>
      <c r="CX93" s="1">
        <f>6*((AS93-AS134)/(AS135-AS134))+1</f>
        <v>6.740726946230879</v>
      </c>
      <c r="CY93" s="1">
        <f t="shared" si="102"/>
        <v>3.4301352221506765</v>
      </c>
      <c r="CZ93" s="1">
        <f>6*((AU93-AU135)/(AU134-AU135))+1</f>
        <v>1.3163390822721182</v>
      </c>
      <c r="DA93" s="1">
        <f t="shared" si="103"/>
        <v>6.6288743137014077</v>
      </c>
      <c r="DB93" s="1">
        <f t="shared" si="104"/>
        <v>1.0725643273376217</v>
      </c>
      <c r="DC93" s="1">
        <f>6*((AX93-AX135)/(AX134-AX135))+1</f>
        <v>5.852341471017132</v>
      </c>
      <c r="DD93" s="1">
        <f>6*((AY93-AY135)/(AY134-AY135))+1</f>
        <v>6.6894622396682513</v>
      </c>
      <c r="DE93" s="1">
        <f>6*((AZ93-AZ135)/(AZ134-AZ135))+1</f>
        <v>4.669031037370865</v>
      </c>
      <c r="DF93" s="1">
        <f>6*((BA93-BA135)/(BA134-BA135))+1</f>
        <v>5.8250927227493428</v>
      </c>
      <c r="DG93" s="1">
        <f t="shared" si="105"/>
        <v>5.7792452830188683</v>
      </c>
      <c r="DI93" s="1">
        <f>6*((BD93-BD135)/(BD134-BD135))+1</f>
        <v>2.3051746245805322</v>
      </c>
      <c r="DJ93" s="1">
        <f>6*((BE93-BE135)/(BE134-BE135))+1</f>
        <v>1.3971591818321136</v>
      </c>
      <c r="DL93" s="1">
        <f>6*((BG93-BG135)/(BG134-BG135))+1</f>
        <v>1.1059962658704894</v>
      </c>
      <c r="DM93" s="1">
        <f t="shared" si="106"/>
        <v>3.1075008039908703</v>
      </c>
      <c r="DN93" s="27">
        <v>87</v>
      </c>
      <c r="DO93" s="5" t="s">
        <v>235</v>
      </c>
      <c r="DP93" s="1">
        <v>3.2424730486257829</v>
      </c>
      <c r="DQ93" s="1" t="s">
        <v>199</v>
      </c>
      <c r="DR93" s="1">
        <v>3.145537751938754</v>
      </c>
      <c r="DS93" s="5" t="s">
        <v>199</v>
      </c>
      <c r="DT93" s="1">
        <v>3.1490439284913423</v>
      </c>
    </row>
    <row r="94" spans="1:124">
      <c r="A94" s="6" t="s">
        <v>274</v>
      </c>
      <c r="B94" s="5" t="s">
        <v>242</v>
      </c>
      <c r="C94" s="22"/>
      <c r="D94" s="20">
        <v>23.59</v>
      </c>
      <c r="E94" s="20">
        <v>5.0282585270380223E-2</v>
      </c>
      <c r="F94" s="23">
        <v>19.809999999999999</v>
      </c>
      <c r="G94" s="23">
        <v>1670.3</v>
      </c>
      <c r="H94" s="23">
        <v>16574.599999999999</v>
      </c>
      <c r="I94" s="21">
        <v>8.07</v>
      </c>
      <c r="J94" s="31">
        <v>13039.644192083066</v>
      </c>
      <c r="K94" s="31">
        <v>74253.860341483974</v>
      </c>
      <c r="L94" s="31">
        <v>132736.00501676777</v>
      </c>
      <c r="M94" s="6">
        <v>-1695.0185964270472</v>
      </c>
      <c r="N94" s="1">
        <v>157.69999999999999</v>
      </c>
      <c r="O94" s="1">
        <v>57.7</v>
      </c>
      <c r="P94" s="1">
        <v>0</v>
      </c>
      <c r="Q94" s="1">
        <v>0.68144833197721721</v>
      </c>
      <c r="R94" s="1">
        <v>89.5</v>
      </c>
      <c r="S94" s="1">
        <v>105.2</v>
      </c>
      <c r="T94" s="1">
        <v>0.96399917712404859</v>
      </c>
      <c r="U94" s="1">
        <v>5.1826108164136338E-4</v>
      </c>
      <c r="V94" s="19">
        <v>1.0995535812460141E-5</v>
      </c>
      <c r="W94" s="24">
        <v>5.5433616595851039</v>
      </c>
      <c r="X94" s="1">
        <v>6.1959878739147609E-3</v>
      </c>
      <c r="Y94" s="1">
        <v>695.48133595284878</v>
      </c>
      <c r="Z94" s="17">
        <v>3.4361049413937944E-2</v>
      </c>
      <c r="AA94" s="25">
        <v>0.22908099311679458</v>
      </c>
      <c r="AB94" s="25">
        <v>0.47374286547514893</v>
      </c>
      <c r="AC94" s="1">
        <v>9.3462054405911205E-4</v>
      </c>
      <c r="AD94" s="1">
        <v>2201.5338772458381</v>
      </c>
      <c r="AE94" s="1">
        <v>3632.2448721151572</v>
      </c>
      <c r="AF94" s="1">
        <v>54.47</v>
      </c>
      <c r="AG94" s="24">
        <v>553.53665323083339</v>
      </c>
      <c r="AH94" s="24">
        <v>0.42112902161722343</v>
      </c>
      <c r="AI94" s="24">
        <v>0.23311034920437315</v>
      </c>
      <c r="AJ94" s="24">
        <v>1.1946429749521694</v>
      </c>
      <c r="AK94" s="24">
        <v>2.1056451080861169</v>
      </c>
      <c r="AL94" s="24">
        <v>73.07523145602886</v>
      </c>
      <c r="AM94" s="24">
        <v>22.60682163041805</v>
      </c>
      <c r="AN94" s="24">
        <v>4.3872187891715964</v>
      </c>
      <c r="AO94" s="24">
        <v>16.536964980544749</v>
      </c>
      <c r="AP94" s="24">
        <v>6995.8461538461543</v>
      </c>
      <c r="AQ94" s="1">
        <v>575.60759493670889</v>
      </c>
      <c r="AR94" s="24">
        <v>1109.0975609756097</v>
      </c>
      <c r="AS94" s="24">
        <v>18.08574807806032</v>
      </c>
      <c r="AT94" s="24">
        <v>232.28571428571428</v>
      </c>
      <c r="AU94" s="24">
        <v>1057.5116471312647</v>
      </c>
      <c r="AV94" s="26">
        <v>3.2843665471818442</v>
      </c>
      <c r="AW94" s="24">
        <v>39938.478570966916</v>
      </c>
      <c r="AX94" s="24">
        <v>0.9613091689519494</v>
      </c>
      <c r="AY94" s="26">
        <v>0.85686180994396088</v>
      </c>
      <c r="AZ94" s="24">
        <v>0.82800763085727913</v>
      </c>
      <c r="BA94" s="24">
        <v>4.381082726343976E-2</v>
      </c>
      <c r="BB94" s="24">
        <v>23.867510959571359</v>
      </c>
      <c r="BC94" s="24">
        <v>-0.67952342746306615</v>
      </c>
      <c r="BD94" s="24">
        <v>-0.19323722222527445</v>
      </c>
      <c r="BE94" s="26">
        <v>-0.6846155823574307</v>
      </c>
      <c r="BF94" s="26">
        <v>-0.57875770551105532</v>
      </c>
      <c r="BG94" s="26">
        <v>110732.42095345276</v>
      </c>
      <c r="BI94" s="1">
        <f t="shared" si="107"/>
        <v>4.9979466119096516</v>
      </c>
      <c r="BJ94" s="1">
        <f t="shared" si="108"/>
        <v>2.4496875655367099</v>
      </c>
      <c r="BK94" s="1">
        <f t="shared" si="109"/>
        <v>4.3529411764705888</v>
      </c>
      <c r="BL94" s="1">
        <f t="shared" si="96"/>
        <v>6.5705230960944796</v>
      </c>
      <c r="BM94" s="1">
        <f t="shared" si="110"/>
        <v>6.4266124471494361</v>
      </c>
      <c r="BN94" s="1">
        <f t="shared" si="111"/>
        <v>3.816720257234727</v>
      </c>
      <c r="BO94" s="1">
        <f t="shared" si="112"/>
        <v>1.0641335267028749</v>
      </c>
      <c r="BP94" s="1">
        <f t="shared" si="113"/>
        <v>1.1328246424579631</v>
      </c>
      <c r="BQ94" s="1">
        <f t="shared" si="114"/>
        <v>1.1317242881043177</v>
      </c>
      <c r="BR94" s="1">
        <f t="shared" si="115"/>
        <v>1.1480692359210187</v>
      </c>
      <c r="BT94" s="1">
        <f t="shared" si="97"/>
        <v>1.2835734870317004</v>
      </c>
      <c r="BV94" s="1">
        <f t="shared" ref="BV94:CO94" si="138">6*((Q94-Q135)/(Q134-Q135))+1</f>
        <v>1.0462544247159096</v>
      </c>
      <c r="BW94" s="1">
        <f t="shared" si="138"/>
        <v>1.1644736842105263</v>
      </c>
      <c r="BX94" s="1">
        <f t="shared" si="138"/>
        <v>2.730316742081448</v>
      </c>
      <c r="BY94" s="1">
        <f t="shared" si="138"/>
        <v>6.166947155363987</v>
      </c>
      <c r="CB94" s="1">
        <f t="shared" si="138"/>
        <v>1.6886779004506423</v>
      </c>
      <c r="CC94" s="1">
        <f t="shared" si="98"/>
        <v>2.4095907458091386</v>
      </c>
      <c r="CE94" s="1">
        <f t="shared" si="99"/>
        <v>5.2606430994191964</v>
      </c>
      <c r="CF94" s="1">
        <f t="shared" si="138"/>
        <v>3.8773109578514418</v>
      </c>
      <c r="CG94" s="1">
        <f t="shared" si="138"/>
        <v>1.8690891610124369</v>
      </c>
      <c r="CI94" s="1">
        <f t="shared" si="138"/>
        <v>2.2925807329475818</v>
      </c>
      <c r="CJ94" s="1">
        <f t="shared" si="138"/>
        <v>1.2399978483661216</v>
      </c>
      <c r="CK94" s="1">
        <f t="shared" si="138"/>
        <v>1</v>
      </c>
      <c r="CL94" s="1">
        <f t="shared" si="138"/>
        <v>1.1791907246716931</v>
      </c>
      <c r="CM94" s="1">
        <f t="shared" si="138"/>
        <v>1.3202110218415717</v>
      </c>
      <c r="CO94" s="1">
        <f t="shared" si="138"/>
        <v>1.980987711437153</v>
      </c>
      <c r="CQ94" s="1">
        <f t="shared" si="101"/>
        <v>3.8290946731732394</v>
      </c>
      <c r="CU94" s="1">
        <f>6*((AP94-AP134)/(AP135-AP134))+1</f>
        <v>5.6024113615114413</v>
      </c>
      <c r="CV94" s="1">
        <f>6*((AQ94-AQ134)/(AQ135-AQ134))+1</f>
        <v>6.4316218592480228</v>
      </c>
      <c r="CX94" s="1">
        <f>6*((AS94-AS134)/(AS135-AS134))+1</f>
        <v>6.8287352308195963</v>
      </c>
      <c r="CY94" s="1">
        <f t="shared" si="102"/>
        <v>3.3098151044062183</v>
      </c>
      <c r="CZ94" s="1">
        <f>6*((AU94-AU135)/(AU134-AU135))+1</f>
        <v>1.2301643084242024</v>
      </c>
      <c r="DA94" s="1">
        <f t="shared" si="103"/>
        <v>6.9438602803692051</v>
      </c>
      <c r="DB94" s="1">
        <f t="shared" si="104"/>
        <v>1.2714957332686185</v>
      </c>
      <c r="DC94" s="1">
        <f>6*((AX94-AX135)/(AX134-AX135))+1</f>
        <v>5.8946779984981079</v>
      </c>
      <c r="DD94" s="1">
        <f>6*((AY94-AY135)/(AY134-AY135))+1</f>
        <v>6.0047799434944755</v>
      </c>
      <c r="DE94" s="1">
        <f>6*((AZ94-AZ135)/(AZ134-AZ135))+1</f>
        <v>5.8304597680657135</v>
      </c>
      <c r="DF94" s="1">
        <f>6*((BA94-BA135)/(BA134-BA135))+1</f>
        <v>5.7692270328080575</v>
      </c>
      <c r="DG94" s="1">
        <f t="shared" si="105"/>
        <v>4.2203896736483193</v>
      </c>
      <c r="DI94" s="1">
        <f>6*((BD94-BD135)/(BD134-BD135))+1</f>
        <v>2.4348016009353404</v>
      </c>
      <c r="DJ94" s="1">
        <f>6*((BE94-BE135)/(BE134-BE135))+1</f>
        <v>2.0601946769959998</v>
      </c>
      <c r="DL94" s="1">
        <f>6*((BG94-BG135)/(BG134-BG135))+1</f>
        <v>1.2973950869281039</v>
      </c>
      <c r="DM94" s="1">
        <f t="shared" si="106"/>
        <v>3.2990512518425472</v>
      </c>
      <c r="DN94" s="27">
        <v>88</v>
      </c>
      <c r="DO94" s="5" t="s">
        <v>204</v>
      </c>
      <c r="DP94" s="1">
        <v>3.2403980321606323</v>
      </c>
      <c r="DQ94" s="1" t="s">
        <v>94</v>
      </c>
      <c r="DR94" s="1">
        <v>3.1446812997146427</v>
      </c>
      <c r="DS94" s="5" t="s">
        <v>204</v>
      </c>
      <c r="DT94" s="1">
        <v>3.1489366816736988</v>
      </c>
    </row>
    <row r="95" spans="1:124">
      <c r="A95" s="6" t="s">
        <v>275</v>
      </c>
      <c r="B95" s="5" t="s">
        <v>223</v>
      </c>
      <c r="C95" s="22"/>
      <c r="D95" s="20">
        <v>27.79</v>
      </c>
      <c r="E95" s="20">
        <v>4.4620911325392323E-2</v>
      </c>
      <c r="F95" s="23">
        <v>15.06</v>
      </c>
      <c r="G95" s="23">
        <v>2479.4</v>
      </c>
      <c r="H95" s="23">
        <v>21074.5</v>
      </c>
      <c r="I95" s="21">
        <v>8.65</v>
      </c>
      <c r="J95" s="31">
        <v>0</v>
      </c>
      <c r="K95" s="31">
        <v>32390.406696747577</v>
      </c>
      <c r="L95" s="31">
        <v>44789.703786368322</v>
      </c>
      <c r="M95" s="6">
        <v>-654.79308538501834</v>
      </c>
      <c r="N95" s="1">
        <v>7.2</v>
      </c>
      <c r="O95" s="1">
        <v>21.1</v>
      </c>
      <c r="P95" s="1">
        <v>83.3</v>
      </c>
      <c r="Q95" s="1">
        <v>0.71932312346379279</v>
      </c>
      <c r="R95" s="1">
        <v>99.1</v>
      </c>
      <c r="S95" s="1">
        <v>16.600000000000001</v>
      </c>
      <c r="T95" s="1">
        <v>0.9504605426935524</v>
      </c>
      <c r="U95" s="1">
        <v>1.5715034049240441E-3</v>
      </c>
      <c r="V95" s="19">
        <v>0</v>
      </c>
      <c r="W95" s="24">
        <v>4.1280830830830828</v>
      </c>
      <c r="X95" s="1">
        <v>1.2103810420727708E-3</v>
      </c>
      <c r="Y95" s="1">
        <v>600</v>
      </c>
      <c r="Z95" s="17">
        <v>1.0777084515031198E-2</v>
      </c>
      <c r="AA95" s="25">
        <v>0.13717148799394971</v>
      </c>
      <c r="AB95" s="25">
        <v>13.747450479233228</v>
      </c>
      <c r="AC95" s="1">
        <v>1.1344299489506524E-3</v>
      </c>
      <c r="AD95" s="1">
        <v>3615.2756664775952</v>
      </c>
      <c r="AE95" s="1">
        <v>221.87860618879992</v>
      </c>
      <c r="AF95" s="1">
        <v>54.47</v>
      </c>
      <c r="AG95" s="24">
        <v>278.33562520539095</v>
      </c>
      <c r="AH95" s="24">
        <v>1.0115333711476648</v>
      </c>
      <c r="AI95" s="24">
        <v>0.28154577327450209</v>
      </c>
      <c r="AJ95" s="24">
        <v>8.2057099640763853E-2</v>
      </c>
      <c r="AK95" s="24">
        <v>1.84344866704481</v>
      </c>
      <c r="AL95" s="24">
        <v>75.893363584798635</v>
      </c>
      <c r="AM95" s="24">
        <v>20.892418226507846</v>
      </c>
      <c r="AN95" s="24">
        <v>3.403289846851957</v>
      </c>
      <c r="AO95" s="24">
        <v>4.5248868778280551</v>
      </c>
      <c r="AP95" s="24">
        <v>5289</v>
      </c>
      <c r="AQ95" s="1">
        <v>705.2</v>
      </c>
      <c r="AR95" s="24">
        <v>0</v>
      </c>
      <c r="AS95" s="24">
        <v>21.520661157024794</v>
      </c>
      <c r="AT95" s="24">
        <v>306</v>
      </c>
      <c r="AU95" s="24">
        <v>1500.7437889960295</v>
      </c>
      <c r="AV95" s="26">
        <v>328.01871809415769</v>
      </c>
      <c r="AW95" s="24">
        <v>20975.477991000182</v>
      </c>
      <c r="AX95" s="24">
        <v>0.96898148148148144</v>
      </c>
      <c r="AY95" s="26">
        <v>0.92083333333333328</v>
      </c>
      <c r="AZ95" s="24">
        <v>0.95462962962962961</v>
      </c>
      <c r="BA95" s="24">
        <v>4.7602867857975614E-2</v>
      </c>
      <c r="BB95" s="24">
        <v>0</v>
      </c>
      <c r="BC95" s="24">
        <v>-1.9735806108571186</v>
      </c>
      <c r="BD95" s="24">
        <v>0.23436856398029149</v>
      </c>
      <c r="BE95" s="26">
        <v>-0.66778460950471596</v>
      </c>
      <c r="BF95" s="26">
        <v>0.11036145996127454</v>
      </c>
      <c r="BG95" s="26">
        <v>58113.830850916689</v>
      </c>
      <c r="BI95" s="1">
        <f t="shared" si="107"/>
        <v>4.3511293634496919</v>
      </c>
      <c r="BJ95" s="1">
        <f t="shared" si="108"/>
        <v>2.2712683953799284</v>
      </c>
      <c r="BK95" s="1">
        <f t="shared" si="109"/>
        <v>5.1747404844290648</v>
      </c>
      <c r="BL95" s="1">
        <f t="shared" si="96"/>
        <v>6.2955450451726183</v>
      </c>
      <c r="BM95" s="1">
        <f t="shared" si="110"/>
        <v>6.2188696230922824</v>
      </c>
      <c r="BN95" s="1">
        <f t="shared" si="111"/>
        <v>4.3762057877813518</v>
      </c>
      <c r="BO95" s="1">
        <f t="shared" si="112"/>
        <v>1.0199127146164999</v>
      </c>
      <c r="BP95" s="1">
        <f t="shared" si="113"/>
        <v>1.0535379082719314</v>
      </c>
      <c r="BQ95" s="1">
        <f t="shared" si="114"/>
        <v>1.0390107059987144</v>
      </c>
      <c r="BR95" s="1">
        <f t="shared" si="115"/>
        <v>1.0472560823953472</v>
      </c>
      <c r="BT95" s="1">
        <f t="shared" si="97"/>
        <v>1.0726224783861671</v>
      </c>
      <c r="BV95" s="1">
        <f t="shared" ref="BV95:CO95" si="139">6*((Q95-Q135)/(Q134-Q135))+1</f>
        <v>1.0489612596141424</v>
      </c>
      <c r="BW95" s="1">
        <f t="shared" si="139"/>
        <v>1.1919336384439359</v>
      </c>
      <c r="BX95" s="1">
        <f t="shared" si="139"/>
        <v>1.1266968325791855</v>
      </c>
      <c r="BY95" s="1">
        <f t="shared" si="139"/>
        <v>5.6644546951961461</v>
      </c>
      <c r="CB95" s="1">
        <f t="shared" si="139"/>
        <v>1.512851184015342</v>
      </c>
      <c r="CC95" s="1">
        <f t="shared" si="98"/>
        <v>1.2753623716714315</v>
      </c>
      <c r="CE95" s="1">
        <f t="shared" si="99"/>
        <v>2.3363186385163086</v>
      </c>
      <c r="CF95" s="1">
        <f t="shared" si="139"/>
        <v>2.7229060348474783</v>
      </c>
      <c r="CG95" s="1">
        <f t="shared" si="139"/>
        <v>2.0163285803498865</v>
      </c>
      <c r="CI95" s="1">
        <f t="shared" si="139"/>
        <v>3.122627191469443</v>
      </c>
      <c r="CJ95" s="1">
        <f t="shared" si="139"/>
        <v>1.0122653710341083</v>
      </c>
      <c r="CK95" s="1">
        <f t="shared" si="139"/>
        <v>1</v>
      </c>
      <c r="CL95" s="1">
        <f t="shared" si="139"/>
        <v>1.0848343743303037</v>
      </c>
      <c r="CM95" s="1">
        <f t="shared" si="139"/>
        <v>1.7751639120705143</v>
      </c>
      <c r="CO95" s="1">
        <f t="shared" si="139"/>
        <v>1.6303979189360411</v>
      </c>
      <c r="CQ95" s="1">
        <f t="shared" si="101"/>
        <v>5.25050976942026</v>
      </c>
      <c r="CU95" s="1">
        <f>6*((AP95-AP134)/(AP135-AP134))+1</f>
        <v>5.9839924406233225</v>
      </c>
      <c r="CV95" s="1">
        <f>6*((AQ95-AQ134)/(AQ135-AQ134))+1</f>
        <v>6.3036570948957564</v>
      </c>
      <c r="CX95" s="1">
        <f>6*((AS95-AS134)/(AS135-AS134))+1</f>
        <v>6.738639723161385</v>
      </c>
      <c r="CY95" s="1">
        <f t="shared" si="102"/>
        <v>4.1641983258209923</v>
      </c>
      <c r="CZ95" s="1">
        <f>6*((AU95-AU135)/(AU134-AU135))+1</f>
        <v>1.4863686561409084</v>
      </c>
      <c r="DA95" s="1">
        <f t="shared" si="103"/>
        <v>4.5654195902542103</v>
      </c>
      <c r="DB95" s="1">
        <f t="shared" si="104"/>
        <v>1.1282105163643041</v>
      </c>
      <c r="DC95" s="1">
        <f>6*((AX95-AX135)/(AX134-AX135))+1</f>
        <v>6.2313007897491293</v>
      </c>
      <c r="DD95" s="1">
        <f>6*((AY95-AY135)/(AY134-AY135))+1</f>
        <v>6.5448080133785833</v>
      </c>
      <c r="DE95" s="1">
        <f>6*((AZ95-AZ135)/(AZ134-AZ135))+1</f>
        <v>6.8291837872995318</v>
      </c>
      <c r="DF95" s="1">
        <f>6*((BA95-BA135)/(BA134-BA135))+1</f>
        <v>6.0412136181864833</v>
      </c>
      <c r="DG95" s="1">
        <f t="shared" si="105"/>
        <v>7</v>
      </c>
      <c r="DI95" s="1">
        <f>6*((BD95-BD135)/(BD134-BD135))+1</f>
        <v>3.2345712334878849</v>
      </c>
      <c r="DJ95" s="1">
        <f>6*((BE95-BE135)/(BE134-BE135))+1</f>
        <v>2.1197118585493455</v>
      </c>
      <c r="DL95" s="1">
        <f>6*((BG95-BG135)/(BG134-BG135))+1</f>
        <v>1.1560768529110228</v>
      </c>
      <c r="DM95" s="1">
        <f t="shared" si="106"/>
        <v>3.267120544340262</v>
      </c>
      <c r="DN95" s="27">
        <v>89</v>
      </c>
      <c r="DO95" s="5" t="s">
        <v>145</v>
      </c>
      <c r="DP95" s="1">
        <v>3.2297005985883578</v>
      </c>
      <c r="DQ95" s="1" t="s">
        <v>173</v>
      </c>
      <c r="DR95" s="1">
        <v>3.1384604089347219</v>
      </c>
      <c r="DS95" s="5" t="s">
        <v>145</v>
      </c>
      <c r="DT95" s="1">
        <v>3.1314107158637055</v>
      </c>
    </row>
    <row r="96" spans="1:124">
      <c r="A96" s="6" t="s">
        <v>276</v>
      </c>
      <c r="B96" s="5" t="s">
        <v>250</v>
      </c>
      <c r="C96" s="22"/>
      <c r="D96" s="20">
        <v>23.01</v>
      </c>
      <c r="E96" s="20">
        <v>4.2108638491630858E-2</v>
      </c>
      <c r="F96" s="23">
        <v>19.16</v>
      </c>
      <c r="G96" s="23">
        <v>3480.3</v>
      </c>
      <c r="H96" s="23">
        <v>17152.900000000001</v>
      </c>
      <c r="I96" s="21">
        <v>7.95</v>
      </c>
      <c r="J96" s="31">
        <v>44072.290377470672</v>
      </c>
      <c r="K96" s="31">
        <v>160602.41800428633</v>
      </c>
      <c r="L96" s="31">
        <v>111431.70645674707</v>
      </c>
      <c r="M96" s="6">
        <v>-2022.1833874246586</v>
      </c>
      <c r="N96" s="1">
        <v>160.69999999999999</v>
      </c>
      <c r="O96" s="1">
        <v>61.7</v>
      </c>
      <c r="P96" s="1">
        <v>28.4</v>
      </c>
      <c r="Q96" s="1">
        <v>10.216956326556788</v>
      </c>
      <c r="R96" s="1">
        <v>324.5</v>
      </c>
      <c r="S96" s="1">
        <v>76.3</v>
      </c>
      <c r="T96" s="1">
        <v>0.95344804134929273</v>
      </c>
      <c r="U96" s="1">
        <v>5.7063376011983304E-4</v>
      </c>
      <c r="V96" s="19">
        <v>0</v>
      </c>
      <c r="W96" s="24">
        <v>5.2271676727855114</v>
      </c>
      <c r="X96" s="1">
        <v>1.0223493262192527E-3</v>
      </c>
      <c r="Y96" s="1">
        <v>1000</v>
      </c>
      <c r="Z96" s="17">
        <v>2.0906817161546846E-2</v>
      </c>
      <c r="AA96" s="25">
        <v>0.19584428910408516</v>
      </c>
      <c r="AB96" s="25">
        <v>1.0660676282809176</v>
      </c>
      <c r="AC96" s="1">
        <v>4.873981914961842E-4</v>
      </c>
      <c r="AD96" s="1">
        <v>2051.2948117745141</v>
      </c>
      <c r="AE96" s="1">
        <v>3765.3509432160431</v>
      </c>
      <c r="AF96" s="1">
        <v>54.47</v>
      </c>
      <c r="AG96" s="24">
        <v>375.13046393031868</v>
      </c>
      <c r="AH96" s="24">
        <v>0.81318540370679149</v>
      </c>
      <c r="AI96" s="24">
        <v>0.30505061775389219</v>
      </c>
      <c r="AJ96" s="24">
        <v>0.23905598666068106</v>
      </c>
      <c r="AK96" s="24">
        <v>2.1573783107804787</v>
      </c>
      <c r="AL96" s="24">
        <v>73.8459565189508</v>
      </c>
      <c r="AM96" s="24">
        <v>24.754697620727249</v>
      </c>
      <c r="AN96" s="24">
        <v>3.7580965817995255</v>
      </c>
      <c r="AO96" s="24">
        <v>8.8082901554404138</v>
      </c>
      <c r="AP96" s="24">
        <v>5568.9285714285716</v>
      </c>
      <c r="AQ96" s="1">
        <v>847.445652173913</v>
      </c>
      <c r="AR96" s="24">
        <v>6497.083333333333</v>
      </c>
      <c r="AS96" s="24">
        <v>20.319856244384546</v>
      </c>
      <c r="AT96" s="24">
        <v>278</v>
      </c>
      <c r="AU96" s="24">
        <v>986.4963676008465</v>
      </c>
      <c r="AV96" s="26">
        <v>296.18803309177196</v>
      </c>
      <c r="AW96" s="24">
        <v>48295.40105452502</v>
      </c>
      <c r="AX96" s="24">
        <v>0.95161402290871222</v>
      </c>
      <c r="AY96" s="26">
        <v>0.90059007289135717</v>
      </c>
      <c r="AZ96" s="24">
        <v>0.8963554321416175</v>
      </c>
      <c r="BA96" s="24">
        <v>3.9298597749850485E-2</v>
      </c>
      <c r="BB96" s="24">
        <v>8.1799591002044991</v>
      </c>
      <c r="BC96" s="24">
        <v>-0.45056769161556021</v>
      </c>
      <c r="BD96" s="24">
        <v>-0.30240170719293297</v>
      </c>
      <c r="BE96" s="26">
        <v>-0.77821589726695295</v>
      </c>
      <c r="BF96" s="26">
        <v>0.33400444528610301</v>
      </c>
      <c r="BG96" s="26">
        <v>134289.77293113316</v>
      </c>
      <c r="BI96" s="1">
        <f t="shared" si="107"/>
        <v>5.0872689938398352</v>
      </c>
      <c r="BJ96" s="1">
        <f t="shared" si="108"/>
        <v>2.1920978817540147</v>
      </c>
      <c r="BK96" s="1">
        <f t="shared" si="109"/>
        <v>4.4653979238754324</v>
      </c>
      <c r="BL96" s="1">
        <f t="shared" si="96"/>
        <v>5.9553824803874367</v>
      </c>
      <c r="BM96" s="1">
        <f t="shared" si="110"/>
        <v>6.3999145927188374</v>
      </c>
      <c r="BN96" s="1">
        <f t="shared" si="111"/>
        <v>3.7009646302250809</v>
      </c>
      <c r="BO96" s="1">
        <f t="shared" si="112"/>
        <v>1.1693732706170659</v>
      </c>
      <c r="BP96" s="1">
        <f t="shared" si="113"/>
        <v>1.2963633508707282</v>
      </c>
      <c r="BQ96" s="1">
        <f t="shared" si="114"/>
        <v>1.1092651533128248</v>
      </c>
      <c r="BR96" s="1">
        <f t="shared" si="115"/>
        <v>1.1797763166962216</v>
      </c>
      <c r="BT96" s="1">
        <f t="shared" si="97"/>
        <v>1.306628242074928</v>
      </c>
      <c r="BV96" s="1">
        <f t="shared" ref="BV96:CO96" si="140">6*((Q96-Q135)/(Q134-Q135))+1</f>
        <v>1.7277379339058061</v>
      </c>
      <c r="BW96" s="1">
        <f t="shared" si="140"/>
        <v>1.8366704805491991</v>
      </c>
      <c r="BX96" s="1">
        <f t="shared" si="140"/>
        <v>2.207239819004525</v>
      </c>
      <c r="BY96" s="1">
        <f t="shared" si="140"/>
        <v>5.7753370413424898</v>
      </c>
      <c r="CB96" s="1">
        <f t="shared" si="140"/>
        <v>1.6493956337798872</v>
      </c>
      <c r="CC96" s="1">
        <f t="shared" si="98"/>
        <v>1.2325850499627191</v>
      </c>
      <c r="CE96" s="1">
        <f t="shared" si="99"/>
        <v>3.5923680385044094</v>
      </c>
      <c r="CF96" s="1">
        <f t="shared" si="140"/>
        <v>3.459850166550102</v>
      </c>
      <c r="CG96" s="1">
        <f t="shared" si="140"/>
        <v>1.8756595599297914</v>
      </c>
      <c r="CI96" s="1">
        <f t="shared" si="140"/>
        <v>2.2043712698221598</v>
      </c>
      <c r="CJ96" s="1">
        <f t="shared" si="140"/>
        <v>1.2488862119482373</v>
      </c>
      <c r="CK96" s="1">
        <f t="shared" si="140"/>
        <v>1</v>
      </c>
      <c r="CL96" s="1">
        <f t="shared" si="140"/>
        <v>1.1180217783872508</v>
      </c>
      <c r="CM96" s="1">
        <f t="shared" si="140"/>
        <v>1.6223212354709429</v>
      </c>
      <c r="CO96" s="1">
        <f t="shared" si="140"/>
        <v>1.679870241427833</v>
      </c>
      <c r="CQ96" s="1">
        <f t="shared" si="101"/>
        <v>4.2178345155352144</v>
      </c>
      <c r="CU96" s="1">
        <f>6*((AP96-AP134)/(AP135-AP134))+1</f>
        <v>5.9214118465145518</v>
      </c>
      <c r="CV96" s="1">
        <f>6*((AQ96-AQ134)/(AQ135-AQ134))+1</f>
        <v>6.1631980043211243</v>
      </c>
      <c r="CX96" s="1">
        <f>6*((AS96-AS134)/(AS135-AS134))+1</f>
        <v>6.7701360451106476</v>
      </c>
      <c r="CY96" s="1">
        <f t="shared" si="102"/>
        <v>3.8396651641983262</v>
      </c>
      <c r="CZ96" s="1">
        <f>6*((AU96-AU135)/(AU134-AU135))+1</f>
        <v>1.1891148861204344</v>
      </c>
      <c r="DA96" s="1">
        <f t="shared" si="103"/>
        <v>4.7985559863368881</v>
      </c>
      <c r="DB96" s="1">
        <f t="shared" si="104"/>
        <v>1.3346409852902934</v>
      </c>
      <c r="DC96" s="1">
        <f>6*((AX96-AX135)/(AX134-AX135))+1</f>
        <v>5.4693033659999397</v>
      </c>
      <c r="DD96" s="1">
        <f>6*((AY96-AY135)/(AY134-AY135))+1</f>
        <v>6.3739205890147339</v>
      </c>
      <c r="DE96" s="1">
        <f>6*((AZ96-AZ135)/(AZ134-AZ135))+1</f>
        <v>6.3695492743624209</v>
      </c>
      <c r="DF96" s="1">
        <f>6*((BA96-BA135)/(BA134-BA135))+1</f>
        <v>5.4455844273957279</v>
      </c>
      <c r="DG96" s="1">
        <f t="shared" si="105"/>
        <v>6.047361963190184</v>
      </c>
      <c r="DI96" s="1">
        <f>6*((BD96-BD135)/(BD134-BD135))+1</f>
        <v>2.2306265339768205</v>
      </c>
      <c r="DJ96" s="1">
        <f>6*((BE96-BE135)/(BE134-BE135))+1</f>
        <v>1.7292080498610261</v>
      </c>
      <c r="DL96" s="1">
        <f>6*((BG96-BG135)/(BG134-BG135))+1</f>
        <v>1.3606632849759293</v>
      </c>
      <c r="DM96" s="1">
        <f t="shared" si="106"/>
        <v>3.2227029099800486</v>
      </c>
      <c r="DN96" s="27">
        <v>90</v>
      </c>
      <c r="DO96" s="5" t="s">
        <v>277</v>
      </c>
      <c r="DP96" s="1">
        <v>3.2220776111358824</v>
      </c>
      <c r="DQ96" s="1" t="s">
        <v>145</v>
      </c>
      <c r="DR96" s="1">
        <v>3.1306596861943263</v>
      </c>
      <c r="DS96" s="5" t="s">
        <v>138</v>
      </c>
      <c r="DT96" s="1">
        <v>3.1150749571165437</v>
      </c>
    </row>
    <row r="97" spans="1:124">
      <c r="A97" s="6" t="s">
        <v>278</v>
      </c>
      <c r="B97" s="5" t="s">
        <v>191</v>
      </c>
      <c r="C97" s="22"/>
      <c r="D97" s="20">
        <v>22.16</v>
      </c>
      <c r="E97" s="20">
        <v>5.1540838152578629E-2</v>
      </c>
      <c r="F97" s="23">
        <v>11.22</v>
      </c>
      <c r="G97" s="23">
        <v>2821.5</v>
      </c>
      <c r="H97" s="23">
        <v>11286.2</v>
      </c>
      <c r="I97" s="21">
        <v>8.77</v>
      </c>
      <c r="J97" s="31">
        <v>0</v>
      </c>
      <c r="K97" s="31">
        <v>54643.862848403027</v>
      </c>
      <c r="L97" s="31">
        <v>85787.242633369358</v>
      </c>
      <c r="M97" s="6">
        <v>-1339.9095766543362</v>
      </c>
      <c r="N97" s="1">
        <v>92.3</v>
      </c>
      <c r="O97" s="1">
        <v>56.6</v>
      </c>
      <c r="P97" s="1">
        <v>0</v>
      </c>
      <c r="Q97" s="1">
        <v>2.0180939554780957</v>
      </c>
      <c r="R97" s="1">
        <v>515.5</v>
      </c>
      <c r="S97" s="1">
        <v>53.3</v>
      </c>
      <c r="T97" s="1">
        <v>0.96693426595660126</v>
      </c>
      <c r="U97" s="1">
        <v>1.7673653925195233E-3</v>
      </c>
      <c r="V97" s="19">
        <v>1.5844094113919036E-5</v>
      </c>
      <c r="W97" s="24">
        <v>16.867501683501683</v>
      </c>
      <c r="X97" s="1">
        <v>3.5057529878366332E-3</v>
      </c>
      <c r="Y97" s="1">
        <v>600</v>
      </c>
      <c r="Z97" s="17">
        <v>2.0518101877525154E-2</v>
      </c>
      <c r="AA97" s="25">
        <v>0.19442287887190049</v>
      </c>
      <c r="AB97" s="25">
        <v>1.1821831296923306</v>
      </c>
      <c r="AC97" s="1">
        <v>1.6477857878475798E-3</v>
      </c>
      <c r="AD97" s="1">
        <v>2709.7045076447753</v>
      </c>
      <c r="AE97" s="1">
        <v>2361.5831237824759</v>
      </c>
      <c r="AF97" s="1">
        <v>54.47</v>
      </c>
      <c r="AG97" s="24">
        <v>2020.6904092200823</v>
      </c>
      <c r="AH97" s="24">
        <v>0.28677810346193455</v>
      </c>
      <c r="AI97" s="24">
        <v>0.57948976323985568</v>
      </c>
      <c r="AJ97" s="24">
        <v>0.13947556048482929</v>
      </c>
      <c r="AK97" s="24">
        <v>1.9123821595500277</v>
      </c>
      <c r="AL97" s="24">
        <v>74.253347064881567</v>
      </c>
      <c r="AM97" s="24">
        <v>27.869761546383582</v>
      </c>
      <c r="AN97" s="24">
        <v>3.1371306345559691</v>
      </c>
      <c r="AO97" s="24">
        <v>9.0960773166571904</v>
      </c>
      <c r="AP97" s="24">
        <v>7889.375</v>
      </c>
      <c r="AQ97" s="1">
        <v>2524.6</v>
      </c>
      <c r="AR97" s="24">
        <v>0</v>
      </c>
      <c r="AS97" s="24">
        <v>23.91076923076923</v>
      </c>
      <c r="AT97" s="24">
        <v>264.60000000000002</v>
      </c>
      <c r="AU97" s="24">
        <v>1992.2463433415194</v>
      </c>
      <c r="AV97" s="26">
        <v>208.25318862394042</v>
      </c>
      <c r="AW97" s="24">
        <v>37417.145271052461</v>
      </c>
      <c r="AX97" s="24">
        <v>0.95204504671740608</v>
      </c>
      <c r="AY97" s="26">
        <v>0.9240764804158158</v>
      </c>
      <c r="AZ97" s="24">
        <v>0.90873089536538576</v>
      </c>
      <c r="BA97" s="24">
        <v>4.7236816071207173E-2</v>
      </c>
      <c r="BB97" s="24">
        <v>6.9484655471916614</v>
      </c>
      <c r="BC97" s="24">
        <v>-0.1327676716813494</v>
      </c>
      <c r="BD97" s="24">
        <v>-0.16715928050613091</v>
      </c>
      <c r="BE97" s="26">
        <v>-0.83069174811460322</v>
      </c>
      <c r="BF97" s="26">
        <v>-0.20237933008094627</v>
      </c>
      <c r="BG97" s="26">
        <v>97064.657779797621</v>
      </c>
      <c r="BI97" s="1">
        <f t="shared" si="107"/>
        <v>5.2181724845995898</v>
      </c>
      <c r="BJ97" s="1">
        <f t="shared" si="108"/>
        <v>2.4893395195825545</v>
      </c>
      <c r="BK97" s="1">
        <f t="shared" si="109"/>
        <v>5.8391003460207616</v>
      </c>
      <c r="BL97" s="1">
        <f t="shared" si="96"/>
        <v>6.1792800702370503</v>
      </c>
      <c r="BM97" s="1">
        <f t="shared" si="110"/>
        <v>6.6707572394212313</v>
      </c>
      <c r="BN97" s="1">
        <f t="shared" si="111"/>
        <v>4.4919614147909961</v>
      </c>
      <c r="BO97" s="1">
        <f t="shared" si="112"/>
        <v>1.0199127146164999</v>
      </c>
      <c r="BP97" s="1">
        <f t="shared" si="113"/>
        <v>1.0956845471419583</v>
      </c>
      <c r="BQ97" s="1">
        <f t="shared" si="114"/>
        <v>1.082230587117549</v>
      </c>
      <c r="BR97" s="1">
        <f t="shared" si="115"/>
        <v>1.1136539483235866</v>
      </c>
      <c r="BT97" s="1">
        <f t="shared" si="97"/>
        <v>1.2772334293948127</v>
      </c>
      <c r="BV97" s="1">
        <f t="shared" ref="BV97:CO97" si="141">6*((Q97-Q135)/(Q134-Q135))+1</f>
        <v>1.1417817894419939</v>
      </c>
      <c r="BW97" s="1">
        <f t="shared" si="141"/>
        <v>2.3830091533180777</v>
      </c>
      <c r="BX97" s="1">
        <f t="shared" si="141"/>
        <v>1.7909502262443437</v>
      </c>
      <c r="BY97" s="1">
        <f t="shared" si="141"/>
        <v>6.2758842875283936</v>
      </c>
      <c r="CB97" s="1">
        <f t="shared" si="141"/>
        <v>3.0955290956266128</v>
      </c>
      <c r="CC97" s="1">
        <f t="shared" si="98"/>
        <v>1.7975607876109343</v>
      </c>
      <c r="CE97" s="1">
        <f t="shared" si="99"/>
        <v>3.5441687803107991</v>
      </c>
      <c r="CF97" s="1">
        <f t="shared" si="141"/>
        <v>3.4419969209315013</v>
      </c>
      <c r="CG97" s="1">
        <f t="shared" si="141"/>
        <v>1.8769475782816627</v>
      </c>
      <c r="CI97" s="1">
        <f t="shared" si="141"/>
        <v>2.5909416042893514</v>
      </c>
      <c r="CJ97" s="1">
        <f t="shared" si="141"/>
        <v>1.1551474466101603</v>
      </c>
      <c r="CK97" s="1">
        <f t="shared" si="141"/>
        <v>1</v>
      </c>
      <c r="CL97" s="1">
        <f t="shared" si="141"/>
        <v>1.6822239974689464</v>
      </c>
      <c r="CM97" s="1">
        <f t="shared" si="141"/>
        <v>1.2166830946366431</v>
      </c>
      <c r="CO97" s="1">
        <f t="shared" si="141"/>
        <v>1.6484911975941223</v>
      </c>
      <c r="CQ97" s="1">
        <f t="shared" si="101"/>
        <v>4.4233149705297405</v>
      </c>
      <c r="CU97" s="1">
        <f>6*((AP97-AP134)/(AP135-AP134))+1</f>
        <v>5.4026548101874177</v>
      </c>
      <c r="CV97" s="1">
        <f>6*((AQ97-AQ134)/(AQ135-AQ134))+1</f>
        <v>4.5071081987717339</v>
      </c>
      <c r="CX97" s="1">
        <f>6*((AS97-AS134)/(AS135-AS134))+1</f>
        <v>6.675948762630032</v>
      </c>
      <c r="CY97" s="1">
        <f t="shared" si="102"/>
        <v>3.6843528654217645</v>
      </c>
      <c r="CZ97" s="1">
        <f>6*((AU97-AU135)/(AU134-AU135))+1</f>
        <v>1.7704750632425899</v>
      </c>
      <c r="DA97" s="1">
        <f t="shared" si="103"/>
        <v>5.4426141562375516</v>
      </c>
      <c r="DB97" s="1">
        <f t="shared" si="104"/>
        <v>1.2524444345438812</v>
      </c>
      <c r="DC97" s="1">
        <f>6*((AX97-AX135)/(AX134-AX135))+1</f>
        <v>5.4882145400455338</v>
      </c>
      <c r="DD97" s="1">
        <f>6*((AY97-AY135)/(AY134-AY135))+1</f>
        <v>6.5721856709129085</v>
      </c>
      <c r="DE97" s="1">
        <f>6*((AZ97-AZ135)/(AZ134-AZ135))+1</f>
        <v>6.4671600567742775</v>
      </c>
      <c r="DF97" s="1">
        <f>6*((BA97-BA135)/(BA134-BA135))+1</f>
        <v>6.0149583149868597</v>
      </c>
      <c r="DG97" s="1">
        <f t="shared" si="105"/>
        <v>6.1907817023740597</v>
      </c>
      <c r="DI97" s="1">
        <f>6*((BD97-BD135)/(BD134-BD135))+1</f>
        <v>2.4835763054395019</v>
      </c>
      <c r="DJ97" s="1">
        <f>6*((BE97-BE135)/(BE134-BE135))+1</f>
        <v>1.5436445194937289</v>
      </c>
      <c r="DL97" s="1">
        <f>6*((BG97-BG135)/(BG134-BG135))+1</f>
        <v>1.2606874489830207</v>
      </c>
      <c r="DM97" s="1">
        <f t="shared" si="106"/>
        <v>3.340446763850351</v>
      </c>
      <c r="DN97" s="27">
        <v>91</v>
      </c>
      <c r="DO97" s="5" t="s">
        <v>138</v>
      </c>
      <c r="DP97" s="1">
        <v>3.2085983968552223</v>
      </c>
      <c r="DQ97" s="1" t="s">
        <v>138</v>
      </c>
      <c r="DR97" s="1">
        <v>3.1141392393024439</v>
      </c>
      <c r="DS97" s="5" t="s">
        <v>94</v>
      </c>
      <c r="DT97" s="1">
        <v>3.1071874074989791</v>
      </c>
    </row>
    <row r="98" spans="1:124">
      <c r="A98" s="6" t="s">
        <v>279</v>
      </c>
      <c r="B98" s="5" t="s">
        <v>209</v>
      </c>
      <c r="C98" s="22"/>
      <c r="D98" s="20">
        <v>26.07</v>
      </c>
      <c r="E98" s="20">
        <v>5.6536502546689307E-2</v>
      </c>
      <c r="F98" s="23">
        <v>13.01</v>
      </c>
      <c r="G98" s="23">
        <v>2136.5</v>
      </c>
      <c r="H98" s="23">
        <v>4273.1000000000004</v>
      </c>
      <c r="I98" s="21">
        <v>9.0299999999999994</v>
      </c>
      <c r="J98" s="31">
        <v>0</v>
      </c>
      <c r="K98" s="31">
        <v>115554.13628237242</v>
      </c>
      <c r="L98" s="31">
        <v>111127.69817445957</v>
      </c>
      <c r="M98" s="6">
        <v>-2081.6695948464035</v>
      </c>
      <c r="N98" s="1">
        <v>110.8</v>
      </c>
      <c r="O98" s="1">
        <v>95.1</v>
      </c>
      <c r="P98" s="1">
        <v>0</v>
      </c>
      <c r="Q98" s="1">
        <v>4.5353329560460294</v>
      </c>
      <c r="R98" s="1">
        <v>866.2</v>
      </c>
      <c r="S98" s="1">
        <v>74.099999999999994</v>
      </c>
      <c r="T98" s="1">
        <v>0.93821178821178819</v>
      </c>
      <c r="U98" s="1">
        <v>2.0231060001064793E-3</v>
      </c>
      <c r="V98" s="19">
        <v>1.8864365214110545E-5</v>
      </c>
      <c r="W98" s="24">
        <v>3.9382306623436776</v>
      </c>
      <c r="X98" s="1">
        <v>7.22191619610859E-4</v>
      </c>
      <c r="Y98" s="1">
        <v>900</v>
      </c>
      <c r="Z98" s="17">
        <v>2.2807017543859651E-2</v>
      </c>
      <c r="AA98" s="25">
        <v>0.17892850405583852</v>
      </c>
      <c r="AB98" s="25">
        <v>1.7239554034048852</v>
      </c>
      <c r="AC98" s="1">
        <v>8.1116770420675346E-4</v>
      </c>
      <c r="AD98" s="1">
        <v>2526.4780230145257</v>
      </c>
      <c r="AE98" s="1">
        <v>2694.6502007643203</v>
      </c>
      <c r="AF98" s="1">
        <v>54.47</v>
      </c>
      <c r="AG98" s="24">
        <v>638.05629594001789</v>
      </c>
      <c r="AH98" s="24">
        <v>0.65723448405961138</v>
      </c>
      <c r="AI98" s="24">
        <v>0.41935260046312445</v>
      </c>
      <c r="AJ98" s="24">
        <v>0.16462931522354274</v>
      </c>
      <c r="AK98" s="24">
        <v>1.6808149405772497</v>
      </c>
      <c r="AL98" s="24">
        <v>74.076589322769294</v>
      </c>
      <c r="AM98" s="24">
        <v>16.9967930579136</v>
      </c>
      <c r="AN98" s="24">
        <v>2.7730616864742501</v>
      </c>
      <c r="AO98" s="24">
        <v>4.4395116537180908</v>
      </c>
      <c r="AP98" s="24">
        <v>5301</v>
      </c>
      <c r="AQ98" s="1">
        <v>2409.5454545454545</v>
      </c>
      <c r="AR98" s="24">
        <v>8835</v>
      </c>
      <c r="AS98" s="24">
        <v>19.193001060445386</v>
      </c>
      <c r="AT98" s="24">
        <v>217.11111111111111</v>
      </c>
      <c r="AU98" s="24">
        <v>2002.4505383889834</v>
      </c>
      <c r="AV98" s="26">
        <v>247.3363516317676</v>
      </c>
      <c r="AW98" s="24">
        <v>50832.865511494441</v>
      </c>
      <c r="AX98" s="24">
        <v>0.95841121495327097</v>
      </c>
      <c r="AY98" s="26">
        <v>0.86401869158878508</v>
      </c>
      <c r="AZ98" s="24">
        <v>0.93560747663551402</v>
      </c>
      <c r="BA98" s="24">
        <v>4.3492734839407417E-2</v>
      </c>
      <c r="BB98" s="24">
        <v>4.0650406504065044</v>
      </c>
      <c r="BC98" s="24">
        <v>0.474721038332095</v>
      </c>
      <c r="BD98" s="24">
        <v>-0.58367136780344153</v>
      </c>
      <c r="BE98" s="26">
        <v>-0.87239314138302981</v>
      </c>
      <c r="BF98" s="26">
        <v>-0.20645718871535279</v>
      </c>
      <c r="BG98" s="26">
        <v>143462.18393037963</v>
      </c>
      <c r="BI98" s="1">
        <f t="shared" si="107"/>
        <v>4.6160164271047224</v>
      </c>
      <c r="BJ98" s="1">
        <f t="shared" si="108"/>
        <v>2.6467703967824092</v>
      </c>
      <c r="BK98" s="1">
        <f t="shared" si="109"/>
        <v>5.5294117647058822</v>
      </c>
      <c r="BL98" s="1">
        <f t="shared" si="96"/>
        <v>6.4120819054631957</v>
      </c>
      <c r="BM98" s="1">
        <f t="shared" si="110"/>
        <v>6.9945247007859779</v>
      </c>
      <c r="BN98" s="1">
        <f t="shared" si="111"/>
        <v>4.742765273311897</v>
      </c>
      <c r="BO98" s="1">
        <f t="shared" si="112"/>
        <v>1.0199127146164999</v>
      </c>
      <c r="BP98" s="1">
        <f t="shared" si="113"/>
        <v>1.2110447536825111</v>
      </c>
      <c r="BQ98" s="1">
        <f t="shared" si="114"/>
        <v>1.108944665737494</v>
      </c>
      <c r="BR98" s="1">
        <f t="shared" si="115"/>
        <v>1.1855414052254012</v>
      </c>
      <c r="BT98" s="1">
        <f t="shared" si="97"/>
        <v>1.4991354466858788</v>
      </c>
      <c r="BV98" s="1">
        <f t="shared" ref="BV98:CO98" si="142">6*((Q98-Q135)/(Q134-Q135))+1</f>
        <v>1.3216837798290662</v>
      </c>
      <c r="BW98" s="1">
        <f t="shared" si="142"/>
        <v>3.386155606407323</v>
      </c>
      <c r="BX98" s="1">
        <f t="shared" si="142"/>
        <v>2.1674208144796383</v>
      </c>
      <c r="BY98" s="1">
        <f t="shared" si="142"/>
        <v>5.2098367050929903</v>
      </c>
      <c r="CB98" s="1">
        <f t="shared" si="142"/>
        <v>1.4892649245324867</v>
      </c>
      <c r="CC98" s="1">
        <f t="shared" si="98"/>
        <v>1.1642990019380379</v>
      </c>
      <c r="CE98" s="1">
        <f t="shared" si="99"/>
        <v>3.8279858611408377</v>
      </c>
      <c r="CF98" s="1">
        <f t="shared" si="142"/>
        <v>3.247383942190909</v>
      </c>
      <c r="CG98" s="1">
        <f t="shared" si="142"/>
        <v>1.882957220599826</v>
      </c>
      <c r="CI98" s="1">
        <f t="shared" si="142"/>
        <v>2.4833643254445388</v>
      </c>
      <c r="CJ98" s="1">
        <f t="shared" si="142"/>
        <v>1.177388515353023</v>
      </c>
      <c r="CK98" s="1">
        <f t="shared" si="142"/>
        <v>1</v>
      </c>
      <c r="CL98" s="1">
        <f t="shared" si="142"/>
        <v>1.2081694137246264</v>
      </c>
      <c r="CM98" s="1">
        <f t="shared" si="142"/>
        <v>1.5021488118026989</v>
      </c>
      <c r="CO98" s="1">
        <f t="shared" si="142"/>
        <v>1.6564174618494554</v>
      </c>
      <c r="CQ98" s="1">
        <f t="shared" si="101"/>
        <v>4.3341615484981766</v>
      </c>
      <c r="CU98" s="1">
        <f>6*((AP98-AP134)/(AP135-AP134))+1</f>
        <v>5.9813097307967666</v>
      </c>
      <c r="CV98" s="1">
        <f>6*((AQ98-AQ134)/(AQ135-AQ134))+1</f>
        <v>4.6207176945562862</v>
      </c>
      <c r="CX98" s="1">
        <f>6*((AS98-AS134)/(AS135-AS134))+1</f>
        <v>6.7996927143830153</v>
      </c>
      <c r="CY98" s="1">
        <f t="shared" si="102"/>
        <v>3.1339343206696717</v>
      </c>
      <c r="CZ98" s="1">
        <f>6*((AU98-AU135)/(AU134-AU135))+1</f>
        <v>1.7763734602431107</v>
      </c>
      <c r="DA98" s="1">
        <f t="shared" si="103"/>
        <v>5.1563586838694988</v>
      </c>
      <c r="DB98" s="1">
        <f t="shared" si="104"/>
        <v>1.3538141717051033</v>
      </c>
      <c r="DC98" s="1">
        <f>6*((AX98-AX135)/(AX134-AX135))+1</f>
        <v>5.767530236959816</v>
      </c>
      <c r="DD98" s="1">
        <f>6*((AY98-AY135)/(AY134-AY135))+1</f>
        <v>6.0651961533370802</v>
      </c>
      <c r="DE98" s="1">
        <f>6*((AZ98-AZ135)/(AZ134-AZ135))+1</f>
        <v>6.6791476065650972</v>
      </c>
      <c r="DF98" s="1">
        <f>6*((BA98-BA135)/(BA134-BA135))+1</f>
        <v>5.7464116461869414</v>
      </c>
      <c r="DG98" s="1">
        <f t="shared" si="105"/>
        <v>6.5265853658536592</v>
      </c>
      <c r="DI98" s="1">
        <f>6*((BD98-BD135)/(BD134-BD135))+1</f>
        <v>1.7045556987086961</v>
      </c>
      <c r="DJ98" s="1">
        <f>6*((BE98-BE135)/(BE134-BE135))+1</f>
        <v>1.3961813029640864</v>
      </c>
      <c r="DL98" s="1">
        <f>6*((BG98-BG135)/(BG134-BG135))+1</f>
        <v>1.3852977140164346</v>
      </c>
      <c r="DM98" s="1">
        <f t="shared" si="106"/>
        <v>3.2885212830428761</v>
      </c>
      <c r="DN98" s="27">
        <v>92</v>
      </c>
      <c r="DO98" s="5" t="s">
        <v>85</v>
      </c>
      <c r="DP98" s="1">
        <v>3.2068343893541003</v>
      </c>
      <c r="DQ98" s="1" t="s">
        <v>282</v>
      </c>
      <c r="DR98" s="1">
        <v>3.0896360042861879</v>
      </c>
      <c r="DS98" s="5" t="s">
        <v>282</v>
      </c>
      <c r="DT98" s="1">
        <v>3.0927965551541567</v>
      </c>
    </row>
    <row r="99" spans="1:124">
      <c r="A99" s="6" t="s">
        <v>280</v>
      </c>
      <c r="B99" s="5" t="s">
        <v>216</v>
      </c>
      <c r="C99" s="22"/>
      <c r="D99" s="20">
        <v>25.36</v>
      </c>
      <c r="E99" s="20">
        <v>4.1690523904952766E-2</v>
      </c>
      <c r="F99" s="23">
        <v>15.47</v>
      </c>
      <c r="G99" s="23">
        <v>3448.4</v>
      </c>
      <c r="H99" s="23">
        <v>10837.7</v>
      </c>
      <c r="I99" s="21">
        <v>8.49</v>
      </c>
      <c r="J99" s="31">
        <v>0</v>
      </c>
      <c r="K99" s="31">
        <v>49386.93288192324</v>
      </c>
      <c r="L99" s="31">
        <v>28365.409046957768</v>
      </c>
      <c r="M99" s="6">
        <v>-624.81976352975107</v>
      </c>
      <c r="N99" s="1">
        <v>18.3</v>
      </c>
      <c r="O99" s="1">
        <v>162.19999999999999</v>
      </c>
      <c r="P99" s="1">
        <v>327.7</v>
      </c>
      <c r="Q99" s="1">
        <v>0.47731176638992268</v>
      </c>
      <c r="R99" s="1">
        <v>845.4</v>
      </c>
      <c r="S99" s="1">
        <v>38.4</v>
      </c>
      <c r="T99" s="1">
        <v>0.95221967963386722</v>
      </c>
      <c r="U99" s="1">
        <v>1.0573872921272711E-3</v>
      </c>
      <c r="V99" s="19">
        <v>0</v>
      </c>
      <c r="W99" s="24">
        <v>5.6727027027027033</v>
      </c>
      <c r="X99" s="1">
        <v>6.9025234309114947E-3</v>
      </c>
      <c r="Y99" s="1">
        <v>765.11943079789933</v>
      </c>
      <c r="Z99" s="17">
        <v>8.624391640423704E-3</v>
      </c>
      <c r="AA99" s="25">
        <v>9.6049241339822497E-2</v>
      </c>
      <c r="AB99" s="25">
        <v>1.8224540503744047</v>
      </c>
      <c r="AC99" s="1">
        <v>6.0835957629544804E-4</v>
      </c>
      <c r="AD99" s="1">
        <v>2487.8149155453766</v>
      </c>
      <c r="AE99" s="1">
        <v>402.13223855036574</v>
      </c>
      <c r="AF99" s="1">
        <v>54.47</v>
      </c>
      <c r="AG99" s="24">
        <v>163.3780383721153</v>
      </c>
      <c r="AH99" s="24">
        <v>0.60299169768107652</v>
      </c>
      <c r="AI99" s="24">
        <v>9.851560072180586E-2</v>
      </c>
      <c r="AJ99" s="24">
        <v>0.4056684798167764</v>
      </c>
      <c r="AK99" s="24">
        <v>2.082736902376181</v>
      </c>
      <c r="AL99" s="24">
        <v>74.663612940166047</v>
      </c>
      <c r="AM99" s="24">
        <v>19.896936730604065</v>
      </c>
      <c r="AN99" s="24">
        <v>3.3638705983395361</v>
      </c>
      <c r="AO99" s="24">
        <v>5.3956834532374103</v>
      </c>
      <c r="AP99" s="24">
        <v>3992</v>
      </c>
      <c r="AQ99" s="1">
        <v>1470.7368421052631</v>
      </c>
      <c r="AR99" s="24">
        <v>0</v>
      </c>
      <c r="AS99" s="24">
        <v>20.061093247588424</v>
      </c>
      <c r="AT99" s="24">
        <v>192.33333333333334</v>
      </c>
      <c r="AU99" s="24">
        <v>1458.7235002147154</v>
      </c>
      <c r="AV99" s="26">
        <v>1.8286573146292586</v>
      </c>
      <c r="AW99" s="24">
        <v>14390.646956425915</v>
      </c>
      <c r="AX99" s="24">
        <v>0.97150586113615867</v>
      </c>
      <c r="AY99" s="26">
        <v>0.92533814247069435</v>
      </c>
      <c r="AZ99" s="24">
        <v>0.88674481514878267</v>
      </c>
      <c r="BA99" s="24">
        <v>4.6213551310322995E-2</v>
      </c>
      <c r="BB99" s="24">
        <v>7.5046904315197001</v>
      </c>
      <c r="BC99" s="24">
        <v>-0.23143817595488844</v>
      </c>
      <c r="BD99" s="24">
        <v>-0.27794957932666375</v>
      </c>
      <c r="BE99" s="26">
        <v>-0.52324810931333621</v>
      </c>
      <c r="BF99" s="26">
        <v>-0.55355599916574805</v>
      </c>
      <c r="BG99" s="26">
        <v>38655.410799804456</v>
      </c>
      <c r="BI99" s="1">
        <f t="shared" si="107"/>
        <v>4.7253593429158114</v>
      </c>
      <c r="BJ99" s="1">
        <f t="shared" si="108"/>
        <v>2.1789216271144145</v>
      </c>
      <c r="BK99" s="1">
        <f t="shared" si="109"/>
        <v>5.1038062283737027</v>
      </c>
      <c r="BL99" s="1">
        <f t="shared" si="96"/>
        <v>5.9662239089184057</v>
      </c>
      <c r="BM99" s="1">
        <f t="shared" si="110"/>
        <v>6.6914627343410364</v>
      </c>
      <c r="BN99" s="1">
        <f t="shared" si="111"/>
        <v>4.221864951768489</v>
      </c>
      <c r="BO99" s="1">
        <f t="shared" si="112"/>
        <v>1.0199127146164999</v>
      </c>
      <c r="BP99" s="1">
        <f t="shared" si="113"/>
        <v>1.0857282541799878</v>
      </c>
      <c r="BQ99" s="1">
        <f t="shared" si="114"/>
        <v>1.0216961040479204</v>
      </c>
      <c r="BR99" s="1">
        <f t="shared" si="115"/>
        <v>1.0443512266061035</v>
      </c>
      <c r="BT99" s="1">
        <f t="shared" si="97"/>
        <v>1.8858789625360231</v>
      </c>
      <c r="BV99" s="1">
        <f t="shared" ref="BV99:CO99" si="143">6*((Q99-Q135)/(Q134-Q135))+1</f>
        <v>1.0316651964179016</v>
      </c>
      <c r="BW99" s="1">
        <f t="shared" si="143"/>
        <v>3.3266590389016018</v>
      </c>
      <c r="BX99" s="1">
        <f t="shared" si="143"/>
        <v>1.5212669683257918</v>
      </c>
      <c r="BY99" s="1">
        <f t="shared" si="143"/>
        <v>5.729745847967048</v>
      </c>
      <c r="CB99" s="1">
        <f t="shared" si="143"/>
        <v>1.7047465467859042</v>
      </c>
      <c r="CC99" s="1">
        <f t="shared" si="98"/>
        <v>2.5703279846472853</v>
      </c>
      <c r="CE99" s="1">
        <f t="shared" si="99"/>
        <v>2.069392680264146</v>
      </c>
      <c r="CF99" s="1">
        <f t="shared" si="143"/>
        <v>2.2064009800214541</v>
      </c>
      <c r="CG99" s="1">
        <f t="shared" si="143"/>
        <v>1.88404982290864</v>
      </c>
      <c r="CI99" s="1">
        <f t="shared" si="143"/>
        <v>2.4606641579354092</v>
      </c>
      <c r="CJ99" s="1">
        <f t="shared" si="143"/>
        <v>1.0243020858749534</v>
      </c>
      <c r="CK99" s="1">
        <f t="shared" si="143"/>
        <v>1</v>
      </c>
      <c r="CL99" s="1">
        <f t="shared" si="143"/>
        <v>1.0454196293510865</v>
      </c>
      <c r="CM99" s="1">
        <f t="shared" si="143"/>
        <v>1.4603504875582853</v>
      </c>
      <c r="CO99" s="1">
        <f t="shared" si="143"/>
        <v>1.7323719320387614</v>
      </c>
      <c r="CQ99" s="1">
        <f t="shared" si="101"/>
        <v>4.6302456898707565</v>
      </c>
      <c r="CU99" s="1">
        <f>6*((AP99-AP134)/(AP135-AP134))+1</f>
        <v>6.2739486610435957</v>
      </c>
      <c r="CV99" s="1">
        <f>6*((AQ99-AQ134)/(AQ135-AQ134))+1</f>
        <v>5.5477351598476741</v>
      </c>
      <c r="CX99" s="1">
        <f>6*((AS99-AS134)/(AS135-AS134))+1</f>
        <v>6.7769232280825484</v>
      </c>
      <c r="CY99" s="1">
        <f t="shared" si="102"/>
        <v>2.8467482292337416</v>
      </c>
      <c r="CZ99" s="1">
        <f>6*((AU99-AU135)/(AU134-AU135))+1</f>
        <v>1.4620793962673115</v>
      </c>
      <c r="DA99" s="1">
        <f t="shared" si="103"/>
        <v>6.9545222816486678</v>
      </c>
      <c r="DB99" s="1">
        <f t="shared" si="104"/>
        <v>1.0784552606447007</v>
      </c>
      <c r="DC99" s="1">
        <f>6*((AX99-AX135)/(AX134-AX135))+1</f>
        <v>6.3420579730968942</v>
      </c>
      <c r="DD99" s="1">
        <f>6*((AY99-AY135)/(AY134-AY135))+1</f>
        <v>6.5828362367935283</v>
      </c>
      <c r="DE99" s="1">
        <f>6*((AZ99-AZ135)/(AZ134-AZ135))+1</f>
        <v>6.2937460638345462</v>
      </c>
      <c r="DF99" s="1">
        <f>6*((BA99-BA135)/(BA134-BA135))+1</f>
        <v>5.941563982486306</v>
      </c>
      <c r="DG99" s="1">
        <f t="shared" si="105"/>
        <v>6.1260037523452162</v>
      </c>
      <c r="DI99" s="1">
        <f>6*((BD99-BD135)/(BD134-BD135))+1</f>
        <v>2.2763604083761084</v>
      </c>
      <c r="DJ99" s="1">
        <f>6*((BE99-BE135)/(BE134-BE135))+1</f>
        <v>2.6308174968421434</v>
      </c>
      <c r="DL99" s="1">
        <f>6*((BG99-BG135)/(BG134-BG135))+1</f>
        <v>1.1038171942423423</v>
      </c>
      <c r="DM99" s="1">
        <f t="shared" si="106"/>
        <v>3.299534057835066</v>
      </c>
      <c r="DN99" s="27">
        <v>93</v>
      </c>
      <c r="DO99" s="5" t="s">
        <v>178</v>
      </c>
      <c r="DP99" s="1">
        <v>3.2063392241308177</v>
      </c>
      <c r="DQ99" s="1" t="s">
        <v>85</v>
      </c>
      <c r="DR99" s="1">
        <v>3.080019936581972</v>
      </c>
      <c r="DS99" s="5" t="s">
        <v>85</v>
      </c>
      <c r="DT99" s="1">
        <v>3.0834741591650547</v>
      </c>
    </row>
    <row r="100" spans="1:124">
      <c r="A100" s="6" t="s">
        <v>281</v>
      </c>
      <c r="B100" s="5" t="s">
        <v>265</v>
      </c>
      <c r="C100" s="22"/>
      <c r="D100" s="20">
        <v>32.65</v>
      </c>
      <c r="E100" s="20">
        <v>3.7649369782288424E-2</v>
      </c>
      <c r="F100" s="23">
        <v>19.309999999999999</v>
      </c>
      <c r="G100" s="23">
        <v>1044.8</v>
      </c>
      <c r="H100" s="23">
        <v>10447.5</v>
      </c>
      <c r="I100" s="21">
        <v>7.98</v>
      </c>
      <c r="J100" s="31">
        <v>0</v>
      </c>
      <c r="K100" s="31">
        <v>49121.089266569456</v>
      </c>
      <c r="L100" s="31">
        <v>71250.997367529897</v>
      </c>
      <c r="M100" s="6">
        <v>-838.03384367445608</v>
      </c>
      <c r="N100" s="1">
        <v>14.6</v>
      </c>
      <c r="O100" s="1">
        <v>46.3</v>
      </c>
      <c r="P100" s="1">
        <v>0</v>
      </c>
      <c r="Q100" s="1">
        <v>0.13722922464123971</v>
      </c>
      <c r="R100" s="1">
        <v>70.7</v>
      </c>
      <c r="S100" s="1">
        <v>25.2</v>
      </c>
      <c r="T100" s="1">
        <v>0.92103310078670031</v>
      </c>
      <c r="U100" s="1">
        <v>8.0580177276390005E-4</v>
      </c>
      <c r="V100" s="19">
        <v>0</v>
      </c>
      <c r="W100" s="24">
        <v>4.3446879999999997</v>
      </c>
      <c r="X100" s="1">
        <v>7.319379069474542E-4</v>
      </c>
      <c r="Y100" s="1">
        <v>165.71428571428572</v>
      </c>
      <c r="Z100" s="17">
        <v>1.5878212473399902E-2</v>
      </c>
      <c r="AA100" s="25">
        <v>0.19828668085338572</v>
      </c>
      <c r="AB100" s="25">
        <v>24.318478980891719</v>
      </c>
      <c r="AC100" s="1">
        <v>7.63900256452229E-4</v>
      </c>
      <c r="AD100" s="1">
        <v>3497.2172204943527</v>
      </c>
      <c r="AE100" s="1">
        <v>424.41087226483182</v>
      </c>
      <c r="AF100" s="1">
        <v>54.47</v>
      </c>
      <c r="AG100" s="24">
        <v>383.2636005877111</v>
      </c>
      <c r="AH100" s="24">
        <v>0.6984230916134665</v>
      </c>
      <c r="AI100" s="24">
        <v>0.26768014882537799</v>
      </c>
      <c r="AJ100" s="24">
        <v>0.14241283352430839</v>
      </c>
      <c r="AK100" s="24">
        <v>1.5387133737109184</v>
      </c>
      <c r="AL100" s="24">
        <v>76.433677088448732</v>
      </c>
      <c r="AM100" s="24">
        <v>22.153107437114638</v>
      </c>
      <c r="AN100" s="24">
        <v>4.3105800185518639</v>
      </c>
      <c r="AO100" s="24">
        <v>7.3891625615763541</v>
      </c>
      <c r="AP100" s="24">
        <v>4581.75</v>
      </c>
      <c r="AQ100" s="1">
        <v>458.17500000000001</v>
      </c>
      <c r="AR100" s="24">
        <v>1221.8</v>
      </c>
      <c r="AS100" s="24">
        <v>19.45736434108527</v>
      </c>
      <c r="AT100" s="24">
        <v>274.5</v>
      </c>
      <c r="AU100" s="24">
        <v>2788.3984694712717</v>
      </c>
      <c r="AV100" s="26">
        <v>17.302340808642985</v>
      </c>
      <c r="AW100" s="24">
        <v>23157.683868872802</v>
      </c>
      <c r="AX100" s="24">
        <v>0.9601100412654745</v>
      </c>
      <c r="AY100" s="26">
        <v>0.86905089408528202</v>
      </c>
      <c r="AZ100" s="24">
        <v>0.88775790921595599</v>
      </c>
      <c r="BA100" s="24">
        <v>4.5335090113018277E-2</v>
      </c>
      <c r="BB100" s="24">
        <v>19.607843137254903</v>
      </c>
      <c r="BC100" s="24">
        <v>0.40403362670908893</v>
      </c>
      <c r="BD100" s="24">
        <v>-0.52482456239712305</v>
      </c>
      <c r="BE100" s="26">
        <v>-0.84794389810001802</v>
      </c>
      <c r="BF100" s="26">
        <v>0.25807857618499924</v>
      </c>
      <c r="BG100" s="26">
        <v>68398.206650254928</v>
      </c>
      <c r="BI100" s="1">
        <f t="shared" si="107"/>
        <v>3.6026694045174539</v>
      </c>
      <c r="BJ100" s="1">
        <f t="shared" si="108"/>
        <v>2.0515707107516445</v>
      </c>
      <c r="BK100" s="1">
        <f t="shared" si="109"/>
        <v>4.4394463667820068</v>
      </c>
      <c r="BL100" s="1">
        <f t="shared" si="96"/>
        <v>6.7831034580418592</v>
      </c>
      <c r="BM100" s="1">
        <f t="shared" si="110"/>
        <v>6.7094767457517568</v>
      </c>
      <c r="BN100" s="1">
        <f t="shared" si="111"/>
        <v>3.7299035369774929</v>
      </c>
      <c r="BO100" s="1">
        <f t="shared" si="112"/>
        <v>1.0199127146164999</v>
      </c>
      <c r="BP100" s="1">
        <f t="shared" si="113"/>
        <v>1.085224763181742</v>
      </c>
      <c r="BQ100" s="1">
        <f t="shared" si="114"/>
        <v>1.0669063796169869</v>
      </c>
      <c r="BR100" s="1">
        <f t="shared" si="115"/>
        <v>1.0650148073078791</v>
      </c>
      <c r="BT100" s="1">
        <f t="shared" si="97"/>
        <v>1.2178674351585015</v>
      </c>
      <c r="BV100" s="1">
        <f t="shared" ref="BV100:CO100" si="144">6*((Q100-Q135)/(Q134-Q135))+1</f>
        <v>1.0073601836071675</v>
      </c>
      <c r="BW100" s="1">
        <f t="shared" si="144"/>
        <v>1.1106979405034325</v>
      </c>
      <c r="BX100" s="1">
        <f t="shared" si="144"/>
        <v>1.2823529411764705</v>
      </c>
      <c r="BY100" s="1">
        <f t="shared" si="144"/>
        <v>4.5722420532097425</v>
      </c>
      <c r="CB100" s="1">
        <f t="shared" si="144"/>
        <v>1.5397610319686492</v>
      </c>
      <c r="CC100" s="1">
        <f t="shared" si="98"/>
        <v>1.1665162878196806</v>
      </c>
      <c r="CE100" s="1">
        <f t="shared" si="99"/>
        <v>2.9688396472100038</v>
      </c>
      <c r="CF100" s="1">
        <f t="shared" si="144"/>
        <v>3.4905271792870147</v>
      </c>
      <c r="CG100" s="1">
        <f t="shared" si="144"/>
        <v>2.1335883651571512</v>
      </c>
      <c r="CI100" s="1">
        <f t="shared" si="144"/>
        <v>3.0533118499174075</v>
      </c>
      <c r="CJ100" s="1">
        <f t="shared" si="144"/>
        <v>1.0257897760676635</v>
      </c>
      <c r="CK100" s="1">
        <f t="shared" si="144"/>
        <v>1</v>
      </c>
      <c r="CL100" s="1">
        <f t="shared" si="144"/>
        <v>1.1208103329843229</v>
      </c>
      <c r="CM100" s="1">
        <f t="shared" si="144"/>
        <v>1.5338878666826898</v>
      </c>
      <c r="CO100" s="1">
        <f t="shared" si="144"/>
        <v>1.6494167692450672</v>
      </c>
      <c r="CQ100" s="1">
        <f t="shared" si="101"/>
        <v>5.5230341705843857</v>
      </c>
      <c r="CU100" s="1">
        <f>6*((AP100-AP134)/(AP135-AP134))+1</f>
        <v>6.1421046510259734</v>
      </c>
      <c r="CV100" s="1">
        <f>6*((AQ100-AQ134)/(AQ135-AQ134))+1</f>
        <v>6.5475795369453529</v>
      </c>
      <c r="CX100" s="1">
        <f>6*((AS100-AS134)/(AS135-AS134))+1</f>
        <v>6.7927586396545152</v>
      </c>
      <c r="CY100" s="1">
        <f t="shared" si="102"/>
        <v>3.7990985189954927</v>
      </c>
      <c r="CZ100" s="1">
        <f>6*((AU100-AU135)/(AU134-AU135))+1</f>
        <v>2.2306800368714605</v>
      </c>
      <c r="DA100" s="1">
        <f t="shared" si="103"/>
        <v>6.8411889115484641</v>
      </c>
      <c r="DB100" s="1">
        <f t="shared" si="104"/>
        <v>1.1446993542579851</v>
      </c>
      <c r="DC100" s="1">
        <f>6*((AX100-AX135)/(AX134-AX135))+1</f>
        <v>5.8420662589041035</v>
      </c>
      <c r="DD100" s="1">
        <f>6*((AY100-AY135)/(AY134-AY135))+1</f>
        <v>6.1076764704761377</v>
      </c>
      <c r="DE100" s="1">
        <f>6*((AZ100-AZ135)/(AZ134-AZ135))+1</f>
        <v>6.3017367873141872</v>
      </c>
      <c r="DF100" s="1">
        <f>6*((BA100-BA135)/(BA134-BA135))+1</f>
        <v>5.8785557800460069</v>
      </c>
      <c r="DG100" s="1">
        <f t="shared" si="105"/>
        <v>4.7164705882352944</v>
      </c>
      <c r="DI100" s="1">
        <f>6*((BD100-BD135)/(BD134-BD135))+1</f>
        <v>1.8146194290298687</v>
      </c>
      <c r="DJ100" s="1">
        <f>6*((BE100-BE135)/(BE134-BE135))+1</f>
        <v>1.4826379839920176</v>
      </c>
      <c r="DL100" s="1">
        <f>6*((BG100-BG135)/(BG134-BG135))+1</f>
        <v>1.1836976960977816</v>
      </c>
      <c r="DM100" s="1">
        <f t="shared" si="106"/>
        <v>3.1851143657504597</v>
      </c>
      <c r="DN100" s="27">
        <v>94</v>
      </c>
      <c r="DO100" s="5" t="s">
        <v>282</v>
      </c>
      <c r="DP100" s="1">
        <v>3.1867854868351926</v>
      </c>
      <c r="DQ100" s="1" t="s">
        <v>269</v>
      </c>
      <c r="DR100" s="1">
        <v>3.0759025851382091</v>
      </c>
      <c r="DS100" s="5" t="s">
        <v>269</v>
      </c>
      <c r="DT100" s="1">
        <v>3.0791454474688704</v>
      </c>
    </row>
    <row r="101" spans="1:124">
      <c r="A101" s="6" t="s">
        <v>283</v>
      </c>
      <c r="B101" s="5" t="s">
        <v>159</v>
      </c>
      <c r="C101" s="22"/>
      <c r="D101" s="20">
        <v>23.89</v>
      </c>
      <c r="E101" s="20">
        <v>5.5849772468072136E-2</v>
      </c>
      <c r="F101" s="23">
        <v>12.07</v>
      </c>
      <c r="G101" s="23">
        <v>4543.3999999999996</v>
      </c>
      <c r="H101" s="23">
        <v>16108.4</v>
      </c>
      <c r="I101" s="21">
        <v>8.84</v>
      </c>
      <c r="J101" s="31">
        <v>0</v>
      </c>
      <c r="K101" s="31">
        <v>407024.41322863859</v>
      </c>
      <c r="L101" s="31">
        <v>242543.54906427607</v>
      </c>
      <c r="M101" s="6">
        <v>-5449.3530714535491</v>
      </c>
      <c r="N101" s="1">
        <v>530.29999999999995</v>
      </c>
      <c r="O101" s="1">
        <v>267.7</v>
      </c>
      <c r="P101" s="1">
        <v>0</v>
      </c>
      <c r="Q101" s="1">
        <v>44.123239873982314</v>
      </c>
      <c r="R101" s="1">
        <v>1206</v>
      </c>
      <c r="S101" s="1">
        <v>126.9</v>
      </c>
      <c r="T101" s="1">
        <v>0.95105592816362727</v>
      </c>
      <c r="U101" s="1">
        <v>1.1364960951159809E-3</v>
      </c>
      <c r="V101" s="19">
        <v>0</v>
      </c>
      <c r="W101" s="24">
        <v>9.629342499559316</v>
      </c>
      <c r="X101" s="1">
        <v>4.8307738085535382E-4</v>
      </c>
      <c r="Y101" s="1">
        <v>700</v>
      </c>
      <c r="Z101" s="17">
        <v>1.6937860635282694E-2</v>
      </c>
      <c r="AA101" s="25">
        <v>0.1520906965977484</v>
      </c>
      <c r="AB101" s="25">
        <v>2.1920893035654783</v>
      </c>
      <c r="AC101" s="1">
        <v>6.4363870414074233E-4</v>
      </c>
      <c r="AD101" s="1">
        <v>3041.0720674352697</v>
      </c>
      <c r="AE101" s="1">
        <v>8654.3542024034232</v>
      </c>
      <c r="AF101" s="1">
        <v>54.47</v>
      </c>
      <c r="AG101" s="24">
        <v>423.57277101238401</v>
      </c>
      <c r="AH101" s="24">
        <v>0.44828871148048199</v>
      </c>
      <c r="AI101" s="24">
        <v>0.18988289173535888</v>
      </c>
      <c r="AJ101" s="24">
        <v>0.75737079235312055</v>
      </c>
      <c r="AK101" s="24">
        <v>1.7570207432333247</v>
      </c>
      <c r="AL101" s="24">
        <v>75.262819137524133</v>
      </c>
      <c r="AM101" s="24">
        <v>15.42474508519744</v>
      </c>
      <c r="AN101" s="24">
        <v>2.1793380684063735</v>
      </c>
      <c r="AO101" s="24">
        <v>4.3923865300146412</v>
      </c>
      <c r="AP101" s="24">
        <v>8855.9</v>
      </c>
      <c r="AQ101" s="1">
        <v>2159.9756097560976</v>
      </c>
      <c r="AR101" s="24">
        <v>17711.8</v>
      </c>
      <c r="AS101" s="24">
        <v>19.830321285140563</v>
      </c>
      <c r="AT101" s="24">
        <v>189.1</v>
      </c>
      <c r="AU101" s="24">
        <v>723.19329678519398</v>
      </c>
      <c r="AV101" s="26">
        <v>60.437915626870222</v>
      </c>
      <c r="AW101" s="24">
        <v>97724.163579121523</v>
      </c>
      <c r="AX101" s="24">
        <v>0.95915001585791315</v>
      </c>
      <c r="AY101" s="26">
        <v>0.84909609895337779</v>
      </c>
      <c r="AZ101" s="24">
        <v>0.9011734855692991</v>
      </c>
      <c r="BA101" s="24">
        <v>4.4550715837966409E-2</v>
      </c>
      <c r="BB101" s="24">
        <v>3.8550501156515038</v>
      </c>
      <c r="BC101" s="24">
        <v>-0.16763085116744011</v>
      </c>
      <c r="BD101" s="24">
        <v>-0.72232726289974469</v>
      </c>
      <c r="BE101" s="26">
        <v>-0.90268524078916856</v>
      </c>
      <c r="BF101" s="26">
        <v>-0.73548421105097761</v>
      </c>
      <c r="BG101" s="26">
        <v>252195.89119954023</v>
      </c>
      <c r="BI101" s="1">
        <f t="shared" si="107"/>
        <v>4.9517453798767965</v>
      </c>
      <c r="BJ101" s="1">
        <f t="shared" si="108"/>
        <v>2.6251291274442048</v>
      </c>
      <c r="BK101" s="1">
        <f t="shared" si="109"/>
        <v>5.6920415224913485</v>
      </c>
      <c r="BL101" s="1">
        <f t="shared" si="96"/>
        <v>5.5940808292503323</v>
      </c>
      <c r="BM101" s="1">
        <f t="shared" si="110"/>
        <v>6.4481350820025316</v>
      </c>
      <c r="BN101" s="1">
        <f t="shared" si="111"/>
        <v>4.559485530546624</v>
      </c>
      <c r="BO101" s="1">
        <f t="shared" si="112"/>
        <v>1.0199127146164999</v>
      </c>
      <c r="BP101" s="1">
        <f t="shared" si="113"/>
        <v>1.7630710286163118</v>
      </c>
      <c r="BQ101" s="1">
        <f t="shared" si="114"/>
        <v>1.2474841393821139</v>
      </c>
      <c r="BR101" s="1">
        <f t="shared" si="115"/>
        <v>1.5119194720476308</v>
      </c>
      <c r="BT101" s="1">
        <f t="shared" si="97"/>
        <v>2.4939481268011527</v>
      </c>
      <c r="BV101" s="1">
        <f t="shared" ref="BV101:CO101" si="145">6*((Q101-Q135)/(Q134-Q135))+1</f>
        <v>4.1509515800610046</v>
      </c>
      <c r="BW101" s="1">
        <f t="shared" si="145"/>
        <v>4.3581235697940501</v>
      </c>
      <c r="BX101" s="1">
        <f t="shared" si="145"/>
        <v>3.1230769230769231</v>
      </c>
      <c r="BY101" s="1">
        <f t="shared" si="145"/>
        <v>5.6865526926819348</v>
      </c>
      <c r="CB101" s="1">
        <f t="shared" si="145"/>
        <v>2.1962985247137907</v>
      </c>
      <c r="CC101" s="1">
        <f t="shared" si="98"/>
        <v>1.1099003773764957</v>
      </c>
      <c r="CE101" s="1">
        <f t="shared" si="99"/>
        <v>3.1002321019150343</v>
      </c>
      <c r="CF101" s="1">
        <f t="shared" si="145"/>
        <v>2.9102947911739161</v>
      </c>
      <c r="CG101" s="1">
        <f t="shared" si="145"/>
        <v>1.8881500247233987</v>
      </c>
      <c r="CI101" s="1">
        <f t="shared" si="145"/>
        <v>2.7854965587853888</v>
      </c>
      <c r="CJ101" s="1">
        <f t="shared" si="145"/>
        <v>1.5753569593934833</v>
      </c>
      <c r="CK101" s="1">
        <f t="shared" si="145"/>
        <v>1</v>
      </c>
      <c r="CL101" s="1">
        <f t="shared" si="145"/>
        <v>1.1346308707702848</v>
      </c>
      <c r="CM101" s="1">
        <f t="shared" si="145"/>
        <v>1.3411396945568699</v>
      </c>
      <c r="CO101" s="1">
        <f t="shared" si="145"/>
        <v>1.8431977509803925</v>
      </c>
      <c r="CQ101" s="1">
        <f t="shared" si="101"/>
        <v>4.9324745051894201</v>
      </c>
      <c r="CU101" s="1">
        <f>6*((AP101-AP134)/(AP135-AP134))+1</f>
        <v>5.1865793005947403</v>
      </c>
      <c r="CV101" s="1">
        <f>6*((AQ101-AQ134)/(AQ135-AQ134))+1</f>
        <v>4.8671530189281471</v>
      </c>
      <c r="CX101" s="1">
        <f>6*((AS101-AS134)/(AS135-AS134))+1</f>
        <v>6.7829762246597678</v>
      </c>
      <c r="CY101" s="1">
        <f t="shared" si="102"/>
        <v>2.809272376046362</v>
      </c>
      <c r="CZ101" s="1">
        <f>6*((AU101-AU135)/(AU134-AU135))+1</f>
        <v>1.0369161055303919</v>
      </c>
      <c r="DA101" s="1">
        <f t="shared" si="103"/>
        <v>6.5252524981372391</v>
      </c>
      <c r="DB101" s="1">
        <f t="shared" si="104"/>
        <v>1.7081267598533549</v>
      </c>
      <c r="DC101" s="1">
        <f>6*((AX101-AX135)/(AX134-AX135))+1</f>
        <v>5.7999451342599659</v>
      </c>
      <c r="DD101" s="1">
        <f>6*((AY101-AY135)/(AY134-AY135))+1</f>
        <v>5.9392241821911718</v>
      </c>
      <c r="DE101" s="1">
        <f>6*((AZ101-AZ135)/(AZ134-AZ135))+1</f>
        <v>6.4075514045675259</v>
      </c>
      <c r="DF101" s="1">
        <f>6*((BA101-BA135)/(BA134-BA135))+1</f>
        <v>5.8222960234818366</v>
      </c>
      <c r="DG101" s="1">
        <f t="shared" si="105"/>
        <v>6.5510408635312265</v>
      </c>
      <c r="DI101" s="1">
        <f>6*((BD101-BD135)/(BD134-BD135))+1</f>
        <v>1.4452215693545525</v>
      </c>
      <c r="DJ101" s="1">
        <f>6*((BE101-BE135)/(BE134-BE135))+1</f>
        <v>1.2890632893017711</v>
      </c>
      <c r="DL101" s="1">
        <f>6*((BG101-BG135)/(BG134-BG135))+1</f>
        <v>1.6773248371199752</v>
      </c>
      <c r="DM101" s="1">
        <f t="shared" si="106"/>
        <v>3.4497803206149036</v>
      </c>
      <c r="DN101" s="27">
        <v>95</v>
      </c>
      <c r="DO101" s="5" t="s">
        <v>269</v>
      </c>
      <c r="DP101" s="1">
        <v>3.1829575936789816</v>
      </c>
      <c r="DQ101" s="1" t="s">
        <v>277</v>
      </c>
      <c r="DR101" s="1">
        <v>3.0706507827416725</v>
      </c>
      <c r="DS101" s="5" t="s">
        <v>277</v>
      </c>
      <c r="DT101" s="1">
        <v>3.0663323625828993</v>
      </c>
    </row>
    <row r="102" spans="1:124">
      <c r="A102" s="6" t="s">
        <v>284</v>
      </c>
      <c r="B102" s="5" t="s">
        <v>247</v>
      </c>
      <c r="C102" s="22"/>
      <c r="D102" s="20">
        <v>25.58</v>
      </c>
      <c r="E102" s="20">
        <v>3.7779809478868671E-2</v>
      </c>
      <c r="F102" s="23">
        <v>12.93</v>
      </c>
      <c r="G102" s="23">
        <v>6182.9</v>
      </c>
      <c r="H102" s="23">
        <v>19785.400000000001</v>
      </c>
      <c r="I102" s="21">
        <v>8.19</v>
      </c>
      <c r="J102" s="31">
        <v>0</v>
      </c>
      <c r="K102" s="31">
        <v>65662.414062176627</v>
      </c>
      <c r="L102" s="31">
        <v>95876.987821709772</v>
      </c>
      <c r="M102" s="6">
        <v>-1279.8634812286689</v>
      </c>
      <c r="N102" s="1">
        <v>42.7</v>
      </c>
      <c r="O102" s="1">
        <v>38.700000000000003</v>
      </c>
      <c r="P102" s="1">
        <v>0</v>
      </c>
      <c r="Q102" s="1">
        <v>0.66986168047895711</v>
      </c>
      <c r="R102" s="1">
        <v>141.4</v>
      </c>
      <c r="S102" s="1">
        <v>41.5</v>
      </c>
      <c r="T102" s="1">
        <v>0.92538491906829845</v>
      </c>
      <c r="U102" s="1">
        <v>5.1194539249146758E-4</v>
      </c>
      <c r="V102" s="19">
        <v>8.8477305571121005E-5</v>
      </c>
      <c r="W102" s="24">
        <v>8.29249722776669</v>
      </c>
      <c r="X102" s="1">
        <v>2.0950038655039483E-3</v>
      </c>
      <c r="Y102" s="1">
        <v>544.55445544554459</v>
      </c>
      <c r="Z102" s="17">
        <v>1.7135104845607103E-2</v>
      </c>
      <c r="AA102" s="25">
        <v>0.14864187335948328</v>
      </c>
      <c r="AB102" s="25">
        <v>2.1033303824362606</v>
      </c>
      <c r="AC102" s="1">
        <v>7.3731087975934168E-4</v>
      </c>
      <c r="AD102" s="1">
        <v>2392.6864219777631</v>
      </c>
      <c r="AE102" s="1">
        <v>1174.9360786711363</v>
      </c>
      <c r="AF102" s="1">
        <v>54.47</v>
      </c>
      <c r="AG102" s="24">
        <v>351.65988151386409</v>
      </c>
      <c r="AH102" s="24">
        <v>0.37750317043678294</v>
      </c>
      <c r="AI102" s="24">
        <v>0.13275272018690715</v>
      </c>
      <c r="AJ102" s="24">
        <v>0.49202229628100391</v>
      </c>
      <c r="AK102" s="24">
        <v>1.7518506503081961</v>
      </c>
      <c r="AL102" s="24">
        <v>75.167369569705372</v>
      </c>
      <c r="AM102" s="24">
        <v>21.647447429734271</v>
      </c>
      <c r="AN102" s="24">
        <v>2.683811602324004</v>
      </c>
      <c r="AO102" s="24">
        <v>9.5367847411444142</v>
      </c>
      <c r="AP102" s="24">
        <v>6781.4</v>
      </c>
      <c r="AQ102" s="1">
        <v>1784.578947368421</v>
      </c>
      <c r="AR102" s="24">
        <v>5651.166666666667</v>
      </c>
      <c r="AS102" s="24">
        <v>22.214285714285715</v>
      </c>
      <c r="AT102" s="24">
        <v>360</v>
      </c>
      <c r="AU102" s="24">
        <v>1891.2542752234053</v>
      </c>
      <c r="AV102" s="26">
        <v>92.643181643908335</v>
      </c>
      <c r="AW102" s="24">
        <v>34651.726153040268</v>
      </c>
      <c r="AX102" s="24">
        <v>0.97761924744719542</v>
      </c>
      <c r="AY102" s="26">
        <v>0.91635193733389286</v>
      </c>
      <c r="AZ102" s="24">
        <v>0.90823891453350114</v>
      </c>
      <c r="BA102" s="24">
        <v>4.7270568558983275E-2</v>
      </c>
      <c r="BB102" s="24">
        <v>2.8901734104046239</v>
      </c>
      <c r="BC102" s="24">
        <v>0.41851565617669134</v>
      </c>
      <c r="BD102" s="24">
        <v>-0.54037656538282075</v>
      </c>
      <c r="BE102" s="26">
        <v>-0.8245659366359348</v>
      </c>
      <c r="BF102" s="26">
        <v>-0.4721597498570137</v>
      </c>
      <c r="BG102" s="26">
        <v>100250.51865794678</v>
      </c>
      <c r="BI102" s="1">
        <f t="shared" si="107"/>
        <v>4.6914784394250519</v>
      </c>
      <c r="BJ102" s="1">
        <f t="shared" si="108"/>
        <v>2.0556813223208525</v>
      </c>
      <c r="BK102" s="1">
        <f t="shared" si="109"/>
        <v>5.5432525951557095</v>
      </c>
      <c r="BL102" s="1">
        <f t="shared" si="96"/>
        <v>5.0368857798295048</v>
      </c>
      <c r="BM102" s="1">
        <f t="shared" si="110"/>
        <v>6.2783823399286733</v>
      </c>
      <c r="BN102" s="1">
        <f t="shared" si="111"/>
        <v>3.9324758842443726</v>
      </c>
      <c r="BO102" s="1">
        <f t="shared" si="112"/>
        <v>1.0199127146164999</v>
      </c>
      <c r="BP102" s="1">
        <f t="shared" si="113"/>
        <v>1.1165529864402408</v>
      </c>
      <c r="BQ102" s="1">
        <f t="shared" si="114"/>
        <v>1.0928672643382673</v>
      </c>
      <c r="BR102" s="1">
        <f t="shared" si="115"/>
        <v>1.1078345984109883</v>
      </c>
      <c r="BT102" s="1">
        <f t="shared" si="97"/>
        <v>1.1740634005763688</v>
      </c>
      <c r="BV102" s="1">
        <f t="shared" ref="BV102:CO102" si="146">6*((Q102-Q135)/(Q134-Q135))+1</f>
        <v>1.0454263501206931</v>
      </c>
      <c r="BW102" s="1">
        <f t="shared" si="146"/>
        <v>1.312929061784897</v>
      </c>
      <c r="BX102" s="1">
        <f t="shared" si="146"/>
        <v>1.5773755656108597</v>
      </c>
      <c r="BY102" s="1">
        <f t="shared" si="146"/>
        <v>4.7337617312651536</v>
      </c>
      <c r="CB102" s="1">
        <f t="shared" si="146"/>
        <v>2.0302159467507246</v>
      </c>
      <c r="CC102" s="1">
        <f t="shared" si="98"/>
        <v>1.4766145643508024</v>
      </c>
      <c r="CE102" s="1">
        <f t="shared" si="99"/>
        <v>3.1246896548114895</v>
      </c>
      <c r="CF102" s="1">
        <f t="shared" si="146"/>
        <v>2.8669767630820195</v>
      </c>
      <c r="CG102" s="1">
        <f t="shared" si="146"/>
        <v>1.8871654609234139</v>
      </c>
      <c r="CI102" s="1">
        <f t="shared" si="146"/>
        <v>2.4048116183898212</v>
      </c>
      <c r="CJ102" s="1">
        <f t="shared" si="146"/>
        <v>1.0759072564869117</v>
      </c>
      <c r="CK102" s="1">
        <f t="shared" si="146"/>
        <v>1</v>
      </c>
      <c r="CL102" s="1">
        <f t="shared" si="146"/>
        <v>1.1099745755366905</v>
      </c>
      <c r="CM102" s="1">
        <f t="shared" si="146"/>
        <v>1.2865938794559773</v>
      </c>
      <c r="CO102" s="1">
        <f t="shared" si="146"/>
        <v>1.7595831049177977</v>
      </c>
      <c r="CQ102" s="1">
        <f t="shared" si="101"/>
        <v>4.8843314620571361</v>
      </c>
      <c r="CU102" s="1">
        <f>6*((AP102-AP134)/(AP135-AP134))+1</f>
        <v>5.6503527618606277</v>
      </c>
      <c r="CV102" s="1">
        <f>6*((AQ102-AQ134)/(AQ135-AQ134))+1</f>
        <v>5.2378348148065808</v>
      </c>
      <c r="CX102" s="1">
        <f>6*((AS102-AS134)/(AS135-AS134))+1</f>
        <v>6.7204464078797468</v>
      </c>
      <c r="CY102" s="1">
        <f t="shared" si="102"/>
        <v>4.7900837089504194</v>
      </c>
      <c r="CZ102" s="1">
        <f>6*((AU102-AU135)/(AU134-AU135))+1</f>
        <v>1.7120979635406077</v>
      </c>
      <c r="DA102" s="1">
        <f t="shared" si="103"/>
        <v>6.2893725711569228</v>
      </c>
      <c r="DB102" s="1">
        <f t="shared" si="104"/>
        <v>1.2315488132794743</v>
      </c>
      <c r="DC102" s="1">
        <f>6*((AX102-AX135)/(AX134-AX135))+1</f>
        <v>6.6102828604559196</v>
      </c>
      <c r="DD102" s="1">
        <f>6*((AY102-AY135)/(AY134-AY135))+1</f>
        <v>6.5069774365259114</v>
      </c>
      <c r="DE102" s="1">
        <f>6*((AZ102-AZ135)/(AZ134-AZ135))+1</f>
        <v>6.4632795851455738</v>
      </c>
      <c r="DF102" s="1">
        <f>6*((BA102-BA135)/(BA134-BA135))+1</f>
        <v>6.0173792341910151</v>
      </c>
      <c r="DG102" s="1">
        <f t="shared" si="105"/>
        <v>6.6634104046242779</v>
      </c>
      <c r="DI102" s="1">
        <f>6*((BD102-BD135)/(BD134-BD135))+1</f>
        <v>1.7855318438881931</v>
      </c>
      <c r="DJ102" s="1">
        <f>6*((BE102-BE135)/(BE134-BE135))+1</f>
        <v>1.5653064303724378</v>
      </c>
      <c r="DL102" s="1">
        <f>6*((BG102-BG135)/(BG134-BG135))+1</f>
        <v>1.2692437450040051</v>
      </c>
      <c r="DM102" s="1">
        <f t="shared" si="106"/>
        <v>3.2175926881550625</v>
      </c>
      <c r="DN102" s="27">
        <v>96</v>
      </c>
      <c r="DO102" s="5" t="s">
        <v>285</v>
      </c>
      <c r="DP102" s="1">
        <v>3.1805056521123878</v>
      </c>
      <c r="DQ102" s="1" t="s">
        <v>273</v>
      </c>
      <c r="DR102" s="1">
        <v>3.0612862720083993</v>
      </c>
      <c r="DS102" s="5" t="s">
        <v>285</v>
      </c>
      <c r="DT102" s="1">
        <v>3.0643463581068158</v>
      </c>
    </row>
    <row r="103" spans="1:124">
      <c r="A103" s="6" t="s">
        <v>286</v>
      </c>
      <c r="B103" s="5" t="s">
        <v>285</v>
      </c>
      <c r="C103" s="22"/>
      <c r="D103" s="20">
        <v>24.02</v>
      </c>
      <c r="E103" s="20">
        <v>2.9959746981023577E-2</v>
      </c>
      <c r="F103" s="23">
        <v>30</v>
      </c>
      <c r="G103" s="23">
        <v>2244</v>
      </c>
      <c r="H103" s="23">
        <v>9537.1</v>
      </c>
      <c r="I103" s="21">
        <v>6.97</v>
      </c>
      <c r="J103" s="31">
        <v>0</v>
      </c>
      <c r="K103" s="31">
        <v>38742.473384938414</v>
      </c>
      <c r="L103" s="31">
        <v>78200.34074918805</v>
      </c>
      <c r="M103" s="6">
        <v>-766.8019846639603</v>
      </c>
      <c r="N103" s="1">
        <v>9.6</v>
      </c>
      <c r="O103" s="1">
        <v>63.4</v>
      </c>
      <c r="P103" s="1">
        <v>0</v>
      </c>
      <c r="Q103" s="1">
        <v>0.19286946520989073</v>
      </c>
      <c r="R103" s="1">
        <v>109.3</v>
      </c>
      <c r="S103" s="1">
        <v>95.4</v>
      </c>
      <c r="T103" s="1">
        <v>0.94120144343026957</v>
      </c>
      <c r="U103" s="1">
        <v>4.5105999097880018E-4</v>
      </c>
      <c r="V103" s="19">
        <v>0</v>
      </c>
      <c r="W103" s="24">
        <v>5.2527678187293851</v>
      </c>
      <c r="X103" s="1">
        <v>5.6718061977773602E-3</v>
      </c>
      <c r="Y103" s="1">
        <v>689.54224931277633</v>
      </c>
      <c r="Z103" s="17">
        <v>3.00747556066705E-2</v>
      </c>
      <c r="AA103" s="25">
        <v>0.21794134560092007</v>
      </c>
      <c r="AB103" s="25">
        <v>0.75938217730822244</v>
      </c>
      <c r="AC103" s="1">
        <v>4.6003450258769407E-4</v>
      </c>
      <c r="AD103" s="1">
        <v>5007.3260494537089</v>
      </c>
      <c r="AE103" s="1">
        <v>229.00214604335017</v>
      </c>
      <c r="AF103" s="1">
        <v>54.47</v>
      </c>
      <c r="AG103" s="24">
        <v>117.88300395075362</v>
      </c>
      <c r="AH103" s="24">
        <v>2.5589419206440485</v>
      </c>
      <c r="AI103" s="24">
        <v>0.30165576054103144</v>
      </c>
      <c r="AJ103" s="24">
        <v>0.39401955146635997</v>
      </c>
      <c r="AK103" s="24">
        <v>2.4611845888441635</v>
      </c>
      <c r="AL103" s="24">
        <v>70.75905692926969</v>
      </c>
      <c r="AM103" s="24">
        <v>33.582518688901672</v>
      </c>
      <c r="AN103" s="24">
        <v>4.197814836112709</v>
      </c>
      <c r="AO103" s="24">
        <v>1.7123287671232876</v>
      </c>
      <c r="AP103" s="24">
        <v>2484.2857142857142</v>
      </c>
      <c r="AQ103" s="1">
        <v>526.969696969697</v>
      </c>
      <c r="AR103" s="24">
        <v>2173.75</v>
      </c>
      <c r="AS103" s="24">
        <v>16.854700854700855</v>
      </c>
      <c r="AT103" s="24">
        <v>196.33333333333334</v>
      </c>
      <c r="AU103" s="24">
        <v>2003.0611374353077</v>
      </c>
      <c r="AV103" s="26">
        <v>157.2340425531915</v>
      </c>
      <c r="AW103" s="24">
        <v>13168.611043320883</v>
      </c>
      <c r="AX103" s="24">
        <v>0.89826968973747012</v>
      </c>
      <c r="AY103" s="26">
        <v>0.65990453460620524</v>
      </c>
      <c r="AZ103" s="24">
        <v>0.62619331742243434</v>
      </c>
      <c r="BA103" s="24">
        <v>5.4271075220257078E-2</v>
      </c>
      <c r="BB103" s="24">
        <v>7.4906367041198498</v>
      </c>
      <c r="BC103" s="24">
        <v>-0.29739949106843144</v>
      </c>
      <c r="BD103" s="24">
        <v>-0.48100633459428049</v>
      </c>
      <c r="BE103" s="26">
        <v>-0.79910654776691559</v>
      </c>
      <c r="BF103" s="26">
        <v>-0.62521681120747163</v>
      </c>
      <c r="BG103" s="26">
        <v>51646.852964219703</v>
      </c>
      <c r="BI103" s="1">
        <f t="shared" si="107"/>
        <v>4.9317248459958929</v>
      </c>
      <c r="BJ103" s="1">
        <f t="shared" si="108"/>
        <v>1.8092437713426905</v>
      </c>
      <c r="BK103" s="1">
        <f t="shared" si="109"/>
        <v>2.589965397923875</v>
      </c>
      <c r="BL103" s="1">
        <f t="shared" ref="BL103:BL131" si="147">6*((G103-$G$134)/($G$135-$G$134))+1</f>
        <v>6.3755473108839098</v>
      </c>
      <c r="BM103" s="1">
        <f t="shared" si="110"/>
        <v>6.7515063613035764</v>
      </c>
      <c r="BN103" s="1">
        <f t="shared" si="111"/>
        <v>2.755627009646302</v>
      </c>
      <c r="BO103" s="1">
        <f t="shared" si="112"/>
        <v>1.0199127146164999</v>
      </c>
      <c r="BP103" s="1">
        <f t="shared" si="113"/>
        <v>1.065568320939565</v>
      </c>
      <c r="BQ103" s="1">
        <f t="shared" si="114"/>
        <v>1.0742324241371251</v>
      </c>
      <c r="BR103" s="1">
        <f t="shared" si="115"/>
        <v>1.0581113923636039</v>
      </c>
      <c r="BT103" s="1">
        <f t="shared" ref="BT103:BT131" si="148">6*((O103-$O$135)/($O$134-$O$135))+1</f>
        <v>1.3164265129682997</v>
      </c>
      <c r="BV103" s="1">
        <f t="shared" ref="BV103:CO103" si="149">6*((Q103-Q135)/(Q134-Q135))+1</f>
        <v>1.011336679292185</v>
      </c>
      <c r="BW103" s="1">
        <f t="shared" si="149"/>
        <v>1.2211098398169336</v>
      </c>
      <c r="BX103" s="1">
        <f t="shared" si="149"/>
        <v>2.5529411764705885</v>
      </c>
      <c r="BY103" s="1">
        <f t="shared" si="149"/>
        <v>5.3207990930280982</v>
      </c>
      <c r="CB103" s="1">
        <f t="shared" si="149"/>
        <v>1.6525760603590141</v>
      </c>
      <c r="CC103" s="1">
        <f t="shared" ref="CC103:CC131" si="150">6*((X103-$X$135)/($X$134-$X$135))+1</f>
        <v>2.2903391180071035</v>
      </c>
      <c r="CE103" s="1">
        <f t="shared" ref="CE103:CE131" si="151">6*((Z103-$Z$135)/($Z$134-$Z$135))+1</f>
        <v>4.7291585131361744</v>
      </c>
      <c r="CF103" s="1">
        <f t="shared" si="149"/>
        <v>3.7373943745158407</v>
      </c>
      <c r="CG103" s="1">
        <f t="shared" si="149"/>
        <v>1.8722576326737126</v>
      </c>
      <c r="CI103" s="1">
        <f t="shared" si="149"/>
        <v>3.9399380322993069</v>
      </c>
      <c r="CJ103" s="1">
        <f t="shared" si="149"/>
        <v>1.0127410564156634</v>
      </c>
      <c r="CK103" s="1">
        <f t="shared" si="149"/>
        <v>1</v>
      </c>
      <c r="CL103" s="1">
        <f t="shared" si="149"/>
        <v>1.0298210487881581</v>
      </c>
      <c r="CM103" s="1">
        <f t="shared" si="149"/>
        <v>2.9675636505179979</v>
      </c>
      <c r="CO103" s="1">
        <f t="shared" si="149"/>
        <v>1.7287012083096023</v>
      </c>
      <c r="CQ103" s="1">
        <f t="shared" ref="CQ103:CQ131" si="152">6*((AL103-$AL$135)/($AL$134-$AL$135))+1</f>
        <v>2.6608579520243709</v>
      </c>
      <c r="CU103" s="1">
        <f>6*((AP103-AP134)/(AP135-AP134))+1</f>
        <v>6.6110119885373244</v>
      </c>
      <c r="CV103" s="1">
        <f>6*((AQ103-AQ134)/(AQ135-AQ134))+1</f>
        <v>6.4796488801903269</v>
      </c>
      <c r="CX103" s="1">
        <f>6*((AS103-AS134)/(AS135-AS134))+1</f>
        <v>6.8610247886599458</v>
      </c>
      <c r="CY103" s="1">
        <f t="shared" ref="CY103:CY131" si="153">6*((AT103-$AT$135)/($AT$134-$AT$135))+1</f>
        <v>2.8931101094655505</v>
      </c>
      <c r="CZ103" s="1">
        <f>6*((AU103-AU135)/(AU134-AU135))+1</f>
        <v>1.7767264087673804</v>
      </c>
      <c r="DA103" s="1">
        <f t="shared" ref="DA103:DA131" si="154">6*((AV103-$AV$134)/($AV$135-$AV$134))+1</f>
        <v>5.8162919405911913</v>
      </c>
      <c r="DB103" s="1">
        <f t="shared" ref="DB103:DB131" si="155">6*((AW103-$AW$135)/($AW$134-$AW$135))+1</f>
        <v>1.0692215067281869</v>
      </c>
      <c r="DC103" s="1">
        <f>6*((AX103-AX135)/(AX134-AX135))+1</f>
        <v>3.1288201987138455</v>
      </c>
      <c r="DD103" s="1">
        <f>6*((AY103-AY135)/(AY134-AY135))+1</f>
        <v>4.3421267563429051</v>
      </c>
      <c r="DE103" s="1">
        <f>6*((AZ103-AZ135)/(AZ134-AZ135))+1</f>
        <v>4.2386605214361124</v>
      </c>
      <c r="DF103" s="1">
        <f>6*((BA103-BA135)/(BA134-BA135))+1</f>
        <v>6.5194951412470799</v>
      </c>
      <c r="DG103" s="1">
        <f t="shared" ref="DG103:DG131" si="156">6*((BB103-$BB$134)/($BB$135-$BB$134))+1</f>
        <v>6.1276404494382026</v>
      </c>
      <c r="DI103" s="1">
        <f>6*((BD103-BD135)/(BD134-BD135))+1</f>
        <v>1.8965745593847603</v>
      </c>
      <c r="DJ103" s="1">
        <f>6*((BE103-BE135)/(BE134-BE135))+1</f>
        <v>1.6553351579340916</v>
      </c>
      <c r="DL103" s="1">
        <f>6*((BG103-BG135)/(BG134-BG135))+1</f>
        <v>1.138708430598782</v>
      </c>
      <c r="DM103" s="1">
        <f t="shared" ref="DM103:DM131" si="157">AVERAGE(BH103:DL103)</f>
        <v>3.0959475794240894</v>
      </c>
      <c r="DN103" s="27">
        <v>97</v>
      </c>
      <c r="DO103" s="5" t="s">
        <v>273</v>
      </c>
      <c r="DP103" s="1">
        <v>3.1741084160550335</v>
      </c>
      <c r="DQ103" s="1" t="s">
        <v>285</v>
      </c>
      <c r="DR103" s="1">
        <v>3.0612263983774479</v>
      </c>
      <c r="DS103" s="5" t="s">
        <v>229</v>
      </c>
      <c r="DT103" s="1">
        <v>3.0612726164003181</v>
      </c>
    </row>
    <row r="104" spans="1:124">
      <c r="A104" s="6" t="s">
        <v>287</v>
      </c>
      <c r="B104" s="5" t="s">
        <v>239</v>
      </c>
      <c r="C104" s="22"/>
      <c r="D104" s="20">
        <v>26.23</v>
      </c>
      <c r="E104" s="20">
        <v>5.1848953238113872E-2</v>
      </c>
      <c r="F104" s="23">
        <v>17.7</v>
      </c>
      <c r="G104" s="23">
        <v>10316.9</v>
      </c>
      <c r="H104" s="23">
        <v>134120</v>
      </c>
      <c r="I104" s="21">
        <v>8.82</v>
      </c>
      <c r="J104" s="31">
        <v>0</v>
      </c>
      <c r="K104" s="31">
        <v>66543.896161514829</v>
      </c>
      <c r="L104" s="31">
        <v>99059.26914865592</v>
      </c>
      <c r="M104" s="6">
        <v>-1451.6129032258063</v>
      </c>
      <c r="N104" s="1">
        <v>7.6</v>
      </c>
      <c r="O104" s="1">
        <v>49.5</v>
      </c>
      <c r="P104" s="1">
        <v>61.7</v>
      </c>
      <c r="Q104" s="1">
        <v>0.61866562316572105</v>
      </c>
      <c r="R104" s="1">
        <v>197.6</v>
      </c>
      <c r="S104" s="1">
        <v>24.5</v>
      </c>
      <c r="T104" s="1">
        <v>0.95580678314491263</v>
      </c>
      <c r="U104" s="1">
        <v>1.6129032258064516E-3</v>
      </c>
      <c r="V104" s="19">
        <v>0</v>
      </c>
      <c r="W104" s="24">
        <v>6.6196682464454977</v>
      </c>
      <c r="X104" s="1">
        <v>1.3046183968290628E-2</v>
      </c>
      <c r="Y104" s="1">
        <v>1000</v>
      </c>
      <c r="Z104" s="17">
        <v>1.4869888475836431E-2</v>
      </c>
      <c r="AA104" s="25">
        <v>0.22285267071023282</v>
      </c>
      <c r="AB104" s="25">
        <v>152.77363486842106</v>
      </c>
      <c r="AC104" s="1">
        <v>9.7828213656818625E-4</v>
      </c>
      <c r="AD104" s="1">
        <v>5572.9407161025238</v>
      </c>
      <c r="AE104" s="1">
        <v>218.86436911297926</v>
      </c>
      <c r="AF104" s="1">
        <v>54.47</v>
      </c>
      <c r="AG104" s="24">
        <v>200.96156226717963</v>
      </c>
      <c r="AH104" s="24">
        <v>2.3283114850322835</v>
      </c>
      <c r="AI104" s="24">
        <v>0.46790111347670466</v>
      </c>
      <c r="AJ104" s="24">
        <v>0.13343768342790061</v>
      </c>
      <c r="AK104" s="24">
        <v>2.1130894149872823</v>
      </c>
      <c r="AL104" s="24">
        <v>74.819017804734884</v>
      </c>
      <c r="AM104" s="24">
        <v>24.457053414204655</v>
      </c>
      <c r="AN104" s="24">
        <v>3.9131285462727452</v>
      </c>
      <c r="AO104" s="24">
        <v>6.6225165562913908</v>
      </c>
      <c r="AP104" s="24">
        <v>5111</v>
      </c>
      <c r="AQ104" s="1">
        <v>567.88888888888891</v>
      </c>
      <c r="AR104" s="24">
        <v>0</v>
      </c>
      <c r="AS104" s="24">
        <v>21.096774193548388</v>
      </c>
      <c r="AT104" s="24">
        <v>110</v>
      </c>
      <c r="AU104" s="24">
        <v>2017.6258579534338</v>
      </c>
      <c r="AV104" s="26">
        <v>0</v>
      </c>
      <c r="AW104" s="24">
        <v>42822.220526898702</v>
      </c>
      <c r="AX104" s="24">
        <v>0.9590409590409591</v>
      </c>
      <c r="AY104" s="26">
        <v>0.96403596403596403</v>
      </c>
      <c r="AZ104" s="24">
        <v>0.94805194805194803</v>
      </c>
      <c r="BA104" s="24">
        <v>4.9361570211490395E-2</v>
      </c>
      <c r="BB104" s="24">
        <v>0</v>
      </c>
      <c r="BC104" s="24">
        <v>-0.17175532876871669</v>
      </c>
      <c r="BD104" s="24">
        <v>-0.57577803695498764</v>
      </c>
      <c r="BE104" s="26">
        <v>-0.69463899841580345</v>
      </c>
      <c r="BF104" s="26">
        <v>-0.31125465039577832</v>
      </c>
      <c r="BG104" s="26">
        <v>117669.01565213938</v>
      </c>
      <c r="BI104" s="1">
        <f t="shared" ref="BI104:BI131" si="158">6*((D104-$D$134)/($D$135-$D$134))+1</f>
        <v>4.5913757700205338</v>
      </c>
      <c r="BJ104" s="1">
        <f t="shared" ref="BJ104:BJ131" si="159">6*((E104-$E$135)/($E$134-$E$135))+1</f>
        <v>2.4990493047817974</v>
      </c>
      <c r="BK104" s="1">
        <f t="shared" si="109"/>
        <v>4.7179930795847742</v>
      </c>
      <c r="BL104" s="1">
        <f t="shared" si="147"/>
        <v>3.631918207822368</v>
      </c>
      <c r="BM104" s="1">
        <f t="shared" ref="BM104:BM131" si="160">6*((H104-$H$134)/($H$135-$H$134))+1</f>
        <v>1</v>
      </c>
      <c r="BN104" s="1">
        <f t="shared" si="111"/>
        <v>4.5401929260450169</v>
      </c>
      <c r="BO104" s="1">
        <f t="shared" si="112"/>
        <v>1.0199127146164999</v>
      </c>
      <c r="BP104" s="1">
        <f t="shared" si="113"/>
        <v>1.1182224578004654</v>
      </c>
      <c r="BQ104" s="1">
        <f t="shared" si="114"/>
        <v>1.0962220467107062</v>
      </c>
      <c r="BR104" s="1">
        <f t="shared" si="115"/>
        <v>1.1244796438015769</v>
      </c>
      <c r="BT104" s="1">
        <f t="shared" si="148"/>
        <v>1.2363112391930835</v>
      </c>
      <c r="BV104" s="1">
        <f t="shared" ref="BV104:CO104" si="161">6*((Q104-Q135)/(Q134-Q135))+1</f>
        <v>1.0417674712424683</v>
      </c>
      <c r="BW104" s="1">
        <f t="shared" si="161"/>
        <v>1.4736842105263157</v>
      </c>
      <c r="BX104" s="1">
        <f t="shared" si="161"/>
        <v>1.269683257918552</v>
      </c>
      <c r="BY104" s="1">
        <f t="shared" si="161"/>
        <v>5.8628827959654188</v>
      </c>
      <c r="CB104" s="1">
        <f t="shared" si="161"/>
        <v>1.8223925317517671</v>
      </c>
      <c r="CC104" s="1">
        <f t="shared" si="150"/>
        <v>3.9680142317978655</v>
      </c>
      <c r="CE104" s="1">
        <f t="shared" si="151"/>
        <v>2.8438111991424391</v>
      </c>
      <c r="CF104" s="1">
        <f t="shared" si="161"/>
        <v>3.7990817688401339</v>
      </c>
      <c r="CG104" s="1">
        <f t="shared" si="161"/>
        <v>3.5584850944008743</v>
      </c>
      <c r="CI104" s="1">
        <f t="shared" si="161"/>
        <v>4.2720258679393615</v>
      </c>
      <c r="CJ104" s="1">
        <f t="shared" si="161"/>
        <v>1.0120640906955707</v>
      </c>
      <c r="CK104" s="1">
        <f t="shared" si="161"/>
        <v>1</v>
      </c>
      <c r="CL104" s="1">
        <f t="shared" si="161"/>
        <v>1.0583056427978779</v>
      </c>
      <c r="CM104" s="1">
        <f t="shared" si="161"/>
        <v>2.7898447984469015</v>
      </c>
      <c r="CO104" s="1">
        <f t="shared" si="161"/>
        <v>1.6465885866482988</v>
      </c>
      <c r="CQ104" s="1">
        <f t="shared" si="152"/>
        <v>4.7086291049964331</v>
      </c>
      <c r="CU104" s="1">
        <f>6*((AP104-AP134)/(AP135-AP134))+1</f>
        <v>6.0237859697172382</v>
      </c>
      <c r="CV104" s="1">
        <f>6*((AQ104-AQ134)/(AQ135-AQ134))+1</f>
        <v>6.4392436207241781</v>
      </c>
      <c r="CX104" s="1">
        <f>6*((AS104-AS134)/(AS135-AS134))+1</f>
        <v>6.7497579990205274</v>
      </c>
      <c r="CY104" s="1">
        <f t="shared" si="153"/>
        <v>1.8924661944623311</v>
      </c>
      <c r="CZ104" s="1">
        <f>6*((AU104-AU135)/(AU134-AU135))+1</f>
        <v>1.7851453485679174</v>
      </c>
      <c r="DA104" s="1">
        <f t="shared" si="154"/>
        <v>6.9679158537936257</v>
      </c>
      <c r="DB104" s="1">
        <f t="shared" si="155"/>
        <v>1.2932854067915038</v>
      </c>
      <c r="DC104" s="1">
        <f>6*((AX104-AX135)/(AX134-AX135))+1</f>
        <v>5.7951602652929211</v>
      </c>
      <c r="DD104" s="1">
        <f>6*((AY104-AY135)/(AY134-AY135))+1</f>
        <v>6.9095114319645718</v>
      </c>
      <c r="DE104" s="1">
        <f>6*((AZ104-AZ135)/(AZ134-AZ135))+1</f>
        <v>6.7773026872837825</v>
      </c>
      <c r="DF104" s="1">
        <f>6*((BA104-BA135)/(BA134-BA135))+1</f>
        <v>6.167357691780726</v>
      </c>
      <c r="DG104" s="1">
        <f t="shared" si="156"/>
        <v>7</v>
      </c>
      <c r="DI104" s="1">
        <f>6*((BD104-BD135)/(BD134-BD135))+1</f>
        <v>1.7193189374578761</v>
      </c>
      <c r="DJ104" s="1">
        <f>6*((BE104-BE135)/(BE134-BE135))+1</f>
        <v>2.024750173665661</v>
      </c>
      <c r="DL104" s="1">
        <f>6*((BG104-BG135)/(BG134-BG135))+1</f>
        <v>1.3160247634549822</v>
      </c>
      <c r="DM104" s="1">
        <f t="shared" si="157"/>
        <v>3.2753324854158317</v>
      </c>
      <c r="DN104" s="27">
        <v>98</v>
      </c>
      <c r="DO104" s="5" t="s">
        <v>258</v>
      </c>
      <c r="DP104" s="1">
        <v>3.1716856197350785</v>
      </c>
      <c r="DQ104" s="1" t="s">
        <v>263</v>
      </c>
      <c r="DR104" s="1">
        <v>3.0594976882463634</v>
      </c>
      <c r="DS104" s="5" t="s">
        <v>263</v>
      </c>
      <c r="DT104" s="1">
        <v>3.0607606967828835</v>
      </c>
    </row>
    <row r="105" spans="1:124">
      <c r="A105" s="6" t="s">
        <v>288</v>
      </c>
      <c r="B105" s="5" t="s">
        <v>182</v>
      </c>
      <c r="C105" s="22"/>
      <c r="D105" s="20">
        <v>28.91</v>
      </c>
      <c r="E105" s="20">
        <v>9.3535643054888137E-2</v>
      </c>
      <c r="F105" s="23">
        <v>10.99</v>
      </c>
      <c r="G105" s="23">
        <v>3449</v>
      </c>
      <c r="H105" s="23">
        <v>24694.799999999999</v>
      </c>
      <c r="I105" s="21">
        <v>9.67</v>
      </c>
      <c r="J105" s="31">
        <v>0</v>
      </c>
      <c r="K105" s="31">
        <v>191285.16628590526</v>
      </c>
      <c r="L105" s="31">
        <v>144958.00458420339</v>
      </c>
      <c r="M105" s="6">
        <v>-2777.4999166416592</v>
      </c>
      <c r="N105" s="1">
        <v>708.6</v>
      </c>
      <c r="O105" s="1">
        <v>101.8</v>
      </c>
      <c r="P105" s="1">
        <v>46.4</v>
      </c>
      <c r="Q105" s="1">
        <v>4.6198357651041242</v>
      </c>
      <c r="R105" s="1">
        <v>683.2</v>
      </c>
      <c r="S105" s="1">
        <v>153.5</v>
      </c>
      <c r="T105" s="1">
        <v>0.95691525567940106</v>
      </c>
      <c r="U105" s="1">
        <v>2.8675269247440899E-3</v>
      </c>
      <c r="V105" s="19">
        <v>1.7010346543284952E-5</v>
      </c>
      <c r="W105" s="24">
        <v>17.868497835497834</v>
      </c>
      <c r="X105" s="1">
        <v>1.0950803780861921E-3</v>
      </c>
      <c r="Y105" s="1">
        <v>486.27620488437435</v>
      </c>
      <c r="Z105" s="17">
        <v>2.7042198417187253E-2</v>
      </c>
      <c r="AA105" s="25">
        <v>0.17210218115168552</v>
      </c>
      <c r="AB105" s="25">
        <v>0.75881331127513363</v>
      </c>
      <c r="AC105" s="1">
        <v>5.1031039629854858E-5</v>
      </c>
      <c r="AD105" s="1">
        <v>2605.2718113467517</v>
      </c>
      <c r="AE105" s="1">
        <v>15233.011429864988</v>
      </c>
      <c r="AF105" s="1">
        <v>54.47</v>
      </c>
      <c r="AG105" s="24">
        <v>556.53282643511909</v>
      </c>
      <c r="AH105" s="24">
        <v>0.35317732010495378</v>
      </c>
      <c r="AI105" s="24">
        <v>0.19655477219079079</v>
      </c>
      <c r="AJ105" s="24">
        <v>0.55888344085289876</v>
      </c>
      <c r="AK105" s="24">
        <v>1.5751580899081865</v>
      </c>
      <c r="AL105" s="24">
        <v>76.530399615566168</v>
      </c>
      <c r="AM105" s="24">
        <v>16.818980144672995</v>
      </c>
      <c r="AN105" s="24">
        <v>6.4384161666333544</v>
      </c>
      <c r="AO105" s="24">
        <v>19.216182048040455</v>
      </c>
      <c r="AP105" s="24">
        <v>9797.9583333333339</v>
      </c>
      <c r="AQ105" s="1">
        <v>416.93439716312059</v>
      </c>
      <c r="AR105" s="24">
        <v>880.71535580524346</v>
      </c>
      <c r="AS105" s="24">
        <v>16.00128205128205</v>
      </c>
      <c r="AT105" s="24">
        <v>384.08823529411762</v>
      </c>
      <c r="AU105" s="24">
        <v>974.82662336115936</v>
      </c>
      <c r="AV105" s="26">
        <v>0</v>
      </c>
      <c r="AW105" s="24">
        <v>64779.700829956018</v>
      </c>
      <c r="AX105" s="24">
        <v>0.95578704198840669</v>
      </c>
      <c r="AY105" s="26">
        <v>0.86875147055677948</v>
      </c>
      <c r="AZ105" s="24">
        <v>0.92875018716177193</v>
      </c>
      <c r="BA105" s="24">
        <v>4.4398714771335127E-2</v>
      </c>
      <c r="BB105" s="24">
        <v>25.126842232423293</v>
      </c>
      <c r="BC105" s="24">
        <v>-0.85484046988664564</v>
      </c>
      <c r="BD105" s="24">
        <v>-0.3059657482731013</v>
      </c>
      <c r="BE105" s="26">
        <v>-0.93305421554425638</v>
      </c>
      <c r="BF105" s="26">
        <v>-0.62344076554972583</v>
      </c>
      <c r="BG105" s="26">
        <v>169306.47449640435</v>
      </c>
      <c r="BI105" s="1">
        <f t="shared" si="158"/>
        <v>4.178644763860369</v>
      </c>
      <c r="BJ105" s="1">
        <f t="shared" si="159"/>
        <v>3.8127428653720128</v>
      </c>
      <c r="BK105" s="1">
        <f t="shared" si="109"/>
        <v>5.8788927335640135</v>
      </c>
      <c r="BL105" s="1">
        <f t="shared" si="147"/>
        <v>5.9660199949021493</v>
      </c>
      <c r="BM105" s="1">
        <f t="shared" si="160"/>
        <v>6.051734498770827</v>
      </c>
      <c r="BN105" s="1">
        <f t="shared" si="111"/>
        <v>5.360128617363344</v>
      </c>
      <c r="BO105" s="1">
        <f t="shared" si="112"/>
        <v>1.0199127146164999</v>
      </c>
      <c r="BP105" s="1">
        <f t="shared" si="113"/>
        <v>1.3544745360525918</v>
      </c>
      <c r="BQ105" s="1">
        <f t="shared" si="114"/>
        <v>1.144608802228698</v>
      </c>
      <c r="BR105" s="1">
        <f t="shared" si="115"/>
        <v>1.2529775989298719</v>
      </c>
      <c r="BT105" s="1">
        <f t="shared" si="148"/>
        <v>1.5377521613832852</v>
      </c>
      <c r="BV105" s="1">
        <f t="shared" ref="BV105:CO105" si="162">6*((Q105-Q135)/(Q134-Q135))+1</f>
        <v>1.3277230250256564</v>
      </c>
      <c r="BW105" s="1">
        <f t="shared" si="162"/>
        <v>2.8627002288329524</v>
      </c>
      <c r="BX105" s="1">
        <f t="shared" si="162"/>
        <v>3.6045248868778281</v>
      </c>
      <c r="BY105" s="1">
        <f t="shared" si="162"/>
        <v>5.9040242488750936</v>
      </c>
      <c r="CB105" s="1">
        <f t="shared" si="162"/>
        <v>3.2198875572694488</v>
      </c>
      <c r="CC105" s="1">
        <f t="shared" si="150"/>
        <v>1.249131405399633</v>
      </c>
      <c r="CE105" s="1">
        <f t="shared" si="151"/>
        <v>4.3531326325725601</v>
      </c>
      <c r="CF105" s="1">
        <f t="shared" si="162"/>
        <v>3.1616437267905955</v>
      </c>
      <c r="CG105" s="1">
        <f t="shared" si="162"/>
        <v>1.8722513224921995</v>
      </c>
      <c r="CI105" s="1">
        <f t="shared" si="162"/>
        <v>2.5296263129282828</v>
      </c>
      <c r="CJ105" s="1">
        <f t="shared" si="162"/>
        <v>2.0146569615359304</v>
      </c>
      <c r="CK105" s="1">
        <f t="shared" si="162"/>
        <v>1</v>
      </c>
      <c r="CL105" s="1">
        <f t="shared" si="162"/>
        <v>1.18021800269669</v>
      </c>
      <c r="CM105" s="1">
        <f t="shared" si="162"/>
        <v>1.2678489025184865</v>
      </c>
      <c r="CO105" s="1">
        <f t="shared" si="162"/>
        <v>1.7806518918959593</v>
      </c>
      <c r="CQ105" s="1">
        <f t="shared" si="152"/>
        <v>5.571819271463208</v>
      </c>
      <c r="CU105" s="1">
        <f>6*((AP105-AP134)/(AP135-AP134))+1</f>
        <v>4.9759735382595389</v>
      </c>
      <c r="CV105" s="1">
        <f>6*((AQ105-AQ134)/(AQ135-AQ134))+1</f>
        <v>6.5883021705070135</v>
      </c>
      <c r="CX105" s="1">
        <f>6*((AS105-AS134)/(AS135-AS134))+1</f>
        <v>6.8834094017699403</v>
      </c>
      <c r="CY105" s="1">
        <f t="shared" si="153"/>
        <v>5.0692776788758005</v>
      </c>
      <c r="CZ105" s="1">
        <f>6*((AU105-AU135)/(AU134-AU135))+1</f>
        <v>1.182369348221556</v>
      </c>
      <c r="DA105" s="1">
        <f t="shared" si="154"/>
        <v>6.9679158537936257</v>
      </c>
      <c r="DB105" s="1">
        <f t="shared" si="155"/>
        <v>1.4591970363687095</v>
      </c>
      <c r="DC105" s="1">
        <f>6*((AX105-AX135)/(AX134-AX135))+1</f>
        <v>5.6523946210998144</v>
      </c>
      <c r="DD105" s="1">
        <f>6*((AY105-AY135)/(AY134-AY135))+1</f>
        <v>6.1051488284628164</v>
      </c>
      <c r="DE105" s="1">
        <f>6*((AZ105-AZ135)/(AZ134-AZ135))+1</f>
        <v>6.6250611147179876</v>
      </c>
      <c r="DF105" s="1">
        <f>6*((BA105-BA135)/(BA134-BA135))+1</f>
        <v>5.811393647819906</v>
      </c>
      <c r="DG105" s="1">
        <f t="shared" si="156"/>
        <v>4.073727953611983</v>
      </c>
      <c r="DI105" s="1">
        <f>6*((BD105-BD135)/(BD134-BD135))+1</f>
        <v>2.2239605534942317</v>
      </c>
      <c r="DJ105" s="1">
        <f>6*((BE105-BE135)/(BE134-BE135))+1</f>
        <v>1.1816734313354804</v>
      </c>
      <c r="DL105" s="1">
        <f>6*((BG105-BG135)/(BG134-BG135))+1</f>
        <v>1.4547079641789318</v>
      </c>
      <c r="DM105" s="1">
        <f t="shared" si="157"/>
        <v>3.4931486382556081</v>
      </c>
      <c r="DN105" s="27">
        <v>99</v>
      </c>
      <c r="DO105" s="5" t="s">
        <v>229</v>
      </c>
      <c r="DP105" s="1">
        <v>3.164225739447188</v>
      </c>
      <c r="DQ105" s="1" t="s">
        <v>229</v>
      </c>
      <c r="DR105" s="1">
        <v>3.0589424976170037</v>
      </c>
      <c r="DS105" s="5" t="s">
        <v>258</v>
      </c>
      <c r="DT105" s="1">
        <v>3.0600413053859712</v>
      </c>
    </row>
    <row r="106" spans="1:124">
      <c r="A106" s="6" t="s">
        <v>289</v>
      </c>
      <c r="B106" s="5" t="s">
        <v>236</v>
      </c>
      <c r="C106" s="22"/>
      <c r="D106" s="20">
        <v>19.89</v>
      </c>
      <c r="E106" s="20">
        <v>3.9262479047700222E-2</v>
      </c>
      <c r="F106" s="23">
        <v>16.309999999999999</v>
      </c>
      <c r="G106" s="23">
        <v>4263</v>
      </c>
      <c r="H106" s="23">
        <v>15631</v>
      </c>
      <c r="I106" s="21">
        <v>8.6</v>
      </c>
      <c r="J106" s="31">
        <v>0</v>
      </c>
      <c r="K106" s="31">
        <v>57017.513040539568</v>
      </c>
      <c r="L106" s="31">
        <v>113720.27237077532</v>
      </c>
      <c r="M106" s="6">
        <v>-1726.4591747841926</v>
      </c>
      <c r="N106" s="1">
        <v>61.9</v>
      </c>
      <c r="O106" s="1">
        <v>152.19999999999999</v>
      </c>
      <c r="P106" s="1">
        <v>0</v>
      </c>
      <c r="Q106" s="1">
        <v>1.0786101877894259</v>
      </c>
      <c r="R106" s="1">
        <v>258.39999999999998</v>
      </c>
      <c r="S106" s="1">
        <v>265.10000000000002</v>
      </c>
      <c r="T106" s="1">
        <v>0.94711971197119715</v>
      </c>
      <c r="U106" s="1">
        <v>1.3463213748317099E-3</v>
      </c>
      <c r="V106" s="19">
        <v>0</v>
      </c>
      <c r="W106" s="24">
        <v>3.2504513888888891</v>
      </c>
      <c r="X106" s="1">
        <v>2.7199021209407957E-3</v>
      </c>
      <c r="Y106" s="1">
        <v>800</v>
      </c>
      <c r="Z106" s="17">
        <v>3.3523679649990058E-3</v>
      </c>
      <c r="AA106" s="25">
        <v>3.224523423960908E-2</v>
      </c>
      <c r="AB106" s="25">
        <v>60.804873015873014</v>
      </c>
      <c r="AC106" s="1">
        <v>8.5229694025398448E-4</v>
      </c>
      <c r="AD106" s="1">
        <v>1673.1412824227962</v>
      </c>
      <c r="AE106" s="1">
        <v>1103.3599366098531</v>
      </c>
      <c r="AF106" s="1">
        <v>54.47</v>
      </c>
      <c r="AG106" s="24">
        <v>3191.2610953679</v>
      </c>
      <c r="AH106" s="24">
        <v>0.38353362311429301</v>
      </c>
      <c r="AI106" s="24">
        <v>1.2239559302101379</v>
      </c>
      <c r="AJ106" s="24">
        <v>0.10094036762408023</v>
      </c>
      <c r="AK106" s="24">
        <v>1.639251115088497</v>
      </c>
      <c r="AL106" s="24">
        <v>73.320264780249431</v>
      </c>
      <c r="AM106" s="24">
        <v>16.932299213045827</v>
      </c>
      <c r="AN106" s="24">
        <v>2.1307423506349612</v>
      </c>
      <c r="AO106" s="24">
        <v>5.0335570469798654</v>
      </c>
      <c r="AP106" s="24">
        <v>8799.75</v>
      </c>
      <c r="AQ106" s="1">
        <v>2707.6153846153848</v>
      </c>
      <c r="AR106" s="24">
        <v>0</v>
      </c>
      <c r="AS106" s="24">
        <v>21.450402144772116</v>
      </c>
      <c r="AT106" s="24">
        <v>262.66666666666669</v>
      </c>
      <c r="AU106" s="24">
        <v>894.58767777493676</v>
      </c>
      <c r="AV106" s="26">
        <v>0</v>
      </c>
      <c r="AW106" s="24">
        <v>31346.3432657136</v>
      </c>
      <c r="AX106" s="24">
        <v>0.95371179039301313</v>
      </c>
      <c r="AY106" s="26">
        <v>0.75755458515283847</v>
      </c>
      <c r="AZ106" s="24">
        <v>0.93903930131004365</v>
      </c>
      <c r="BA106" s="24">
        <v>5.2706807570124532E-2</v>
      </c>
      <c r="BB106" s="24">
        <v>6.3391442155309035</v>
      </c>
      <c r="BC106" s="24">
        <v>-1.3179888000370519</v>
      </c>
      <c r="BD106" s="24">
        <v>0.23937185670938277</v>
      </c>
      <c r="BE106" s="26">
        <v>-0.79370215260248589</v>
      </c>
      <c r="BF106" s="26">
        <v>-0.35959376274346078</v>
      </c>
      <c r="BG106" s="26">
        <v>87381.003928870923</v>
      </c>
      <c r="BI106" s="1">
        <f t="shared" si="158"/>
        <v>5.5677618069815198</v>
      </c>
      <c r="BJ106" s="1">
        <f t="shared" si="159"/>
        <v>2.1024054319495646</v>
      </c>
      <c r="BK106" s="1">
        <f t="shared" si="109"/>
        <v>4.9584775086505193</v>
      </c>
      <c r="BL106" s="1">
        <f t="shared" si="147"/>
        <v>5.6893766461808601</v>
      </c>
      <c r="BM106" s="1">
        <f t="shared" si="160"/>
        <v>6.4701747771523976</v>
      </c>
      <c r="BN106" s="1">
        <f t="shared" si="111"/>
        <v>4.327974276527331</v>
      </c>
      <c r="BO106" s="1">
        <f t="shared" si="112"/>
        <v>1.0199127146164999</v>
      </c>
      <c r="BP106" s="1">
        <f t="shared" si="113"/>
        <v>1.1001800905204777</v>
      </c>
      <c r="BQ106" s="1">
        <f t="shared" si="114"/>
        <v>1.1116777748876479</v>
      </c>
      <c r="BR106" s="1">
        <f t="shared" si="115"/>
        <v>1.151116290448339</v>
      </c>
      <c r="BT106" s="1">
        <f t="shared" si="148"/>
        <v>1.8282420749279538</v>
      </c>
      <c r="BV106" s="1">
        <f t="shared" ref="BV106:CO106" si="163">6*((Q106-Q135)/(Q134-Q135))+1</f>
        <v>1.0746387808896061</v>
      </c>
      <c r="BW106" s="1">
        <f t="shared" si="163"/>
        <v>1.6475972540045767</v>
      </c>
      <c r="BX106" s="1">
        <f t="shared" si="163"/>
        <v>5.6244343891402719</v>
      </c>
      <c r="BY106" s="1">
        <f t="shared" si="163"/>
        <v>5.540458271679519</v>
      </c>
      <c r="CB106" s="1">
        <f t="shared" si="163"/>
        <v>1.4038188693942111</v>
      </c>
      <c r="CC106" s="1">
        <f t="shared" si="150"/>
        <v>1.6187792709094539</v>
      </c>
      <c r="CE106" s="1">
        <f t="shared" si="151"/>
        <v>1.4156812344326495</v>
      </c>
      <c r="CF106" s="1">
        <f t="shared" si="163"/>
        <v>1.405007698603834</v>
      </c>
      <c r="CG106" s="1">
        <f t="shared" si="163"/>
        <v>2.5383159384735743</v>
      </c>
      <c r="CI106" s="1">
        <f t="shared" si="163"/>
        <v>1.9823469933901072</v>
      </c>
      <c r="CJ106" s="1">
        <f t="shared" si="163"/>
        <v>1.071127648996554</v>
      </c>
      <c r="CK106" s="1">
        <f t="shared" si="163"/>
        <v>1</v>
      </c>
      <c r="CL106" s="1">
        <f t="shared" si="163"/>
        <v>2.083569801131107</v>
      </c>
      <c r="CM106" s="1">
        <f t="shared" si="163"/>
        <v>1.2912408165546014</v>
      </c>
      <c r="CO106" s="1">
        <f t="shared" si="163"/>
        <v>1.6363482740060808</v>
      </c>
      <c r="CQ106" s="1">
        <f t="shared" si="152"/>
        <v>3.9526850692994686</v>
      </c>
      <c r="CU106" s="1">
        <f>6*((AP106-AP134)/(AP135-AP134))+1</f>
        <v>5.1991321469915004</v>
      </c>
      <c r="CV106" s="1">
        <f>6*((AQ106-AQ134)/(AQ135-AQ134))+1</f>
        <v>4.3263914310436462</v>
      </c>
      <c r="CX106" s="1">
        <f>6*((AS106-AS134)/(AS135-AS134))+1</f>
        <v>6.7404825707767255</v>
      </c>
      <c r="CY106" s="1">
        <f t="shared" si="153"/>
        <v>3.6619446233097235</v>
      </c>
      <c r="CZ106" s="1">
        <f>6*((AU106-AU135)/(AU134-AU135))+1</f>
        <v>1.1359883104454942</v>
      </c>
      <c r="DA106" s="1">
        <f t="shared" si="154"/>
        <v>6.9679158537936257</v>
      </c>
      <c r="DB106" s="1">
        <f t="shared" si="155"/>
        <v>1.2065732034351782</v>
      </c>
      <c r="DC106" s="1">
        <f>6*((AX106-AX135)/(AX134-AX135))+1</f>
        <v>5.5613429359787281</v>
      </c>
      <c r="DD106" s="1">
        <f>6*((AY106-AY135)/(AY134-AY135))+1</f>
        <v>5.1664586704011644</v>
      </c>
      <c r="DE106" s="1">
        <f>6*((AZ106-AZ135)/(AZ134-AZ135))+1</f>
        <v>6.7062159340712375</v>
      </c>
      <c r="DF106" s="1">
        <f>6*((BA106-BA135)/(BA134-BA135))+1</f>
        <v>6.407297023592287</v>
      </c>
      <c r="DG106" s="1">
        <f t="shared" si="156"/>
        <v>6.2617432646592714</v>
      </c>
      <c r="DI106" s="1">
        <f>6*((BD106-BD135)/(BD134-BD135))+1</f>
        <v>3.2439291087004865</v>
      </c>
      <c r="DJ106" s="1">
        <f>6*((BE106-BE135)/(BE134-BE135))+1</f>
        <v>1.6744460180728449</v>
      </c>
      <c r="DL106" s="1">
        <f>6*((BG106-BG135)/(BG134-BG135))+1</f>
        <v>1.2346799702881532</v>
      </c>
      <c r="DM106" s="1">
        <f t="shared" si="157"/>
        <v>3.2406640659359236</v>
      </c>
      <c r="DN106" s="27">
        <v>100</v>
      </c>
      <c r="DO106" s="5" t="s">
        <v>267</v>
      </c>
      <c r="DP106" s="1">
        <v>3.1631684702569034</v>
      </c>
      <c r="DQ106" s="1" t="s">
        <v>184</v>
      </c>
      <c r="DR106" s="1">
        <v>3.0580541287364822</v>
      </c>
      <c r="DS106" s="5" t="s">
        <v>273</v>
      </c>
      <c r="DT106" s="1">
        <v>3.0596043362760654</v>
      </c>
    </row>
    <row r="107" spans="1:124">
      <c r="A107" s="6" t="s">
        <v>290</v>
      </c>
      <c r="B107" s="5" t="s">
        <v>133</v>
      </c>
      <c r="C107" s="22"/>
      <c r="D107" s="20">
        <v>23.09</v>
      </c>
      <c r="E107" s="20">
        <v>5.1639738547296345E-2</v>
      </c>
      <c r="F107" s="23">
        <v>17.66</v>
      </c>
      <c r="G107" s="23">
        <v>3427.8</v>
      </c>
      <c r="H107" s="23">
        <v>15670.1</v>
      </c>
      <c r="I107" s="21">
        <v>8.6</v>
      </c>
      <c r="J107" s="31">
        <v>0</v>
      </c>
      <c r="K107" s="31">
        <v>474580.75480791315</v>
      </c>
      <c r="L107" s="31">
        <v>165204.75648883314</v>
      </c>
      <c r="M107" s="6">
        <v>-4663.3294440889758</v>
      </c>
      <c r="N107" s="1">
        <v>351.4</v>
      </c>
      <c r="O107" s="1">
        <v>290.39999999999998</v>
      </c>
      <c r="P107" s="1">
        <v>3.4</v>
      </c>
      <c r="Q107" s="1">
        <v>33.476104241532497</v>
      </c>
      <c r="R107" s="1">
        <v>1545.7</v>
      </c>
      <c r="S107" s="1">
        <v>215.9</v>
      </c>
      <c r="T107" s="1">
        <v>0.95706206548755446</v>
      </c>
      <c r="U107" s="1">
        <v>1.6184274906846324E-3</v>
      </c>
      <c r="V107" s="19">
        <v>1.4147873574601737E-5</v>
      </c>
      <c r="W107" s="24">
        <v>7.3494519781909693</v>
      </c>
      <c r="X107" s="1">
        <v>6.5639436210552914E-3</v>
      </c>
      <c r="Y107" s="1">
        <v>1000</v>
      </c>
      <c r="Z107" s="17">
        <v>2.654141082595286E-2</v>
      </c>
      <c r="AA107" s="25">
        <v>0.19771653320505927</v>
      </c>
      <c r="AB107" s="25">
        <v>0.87624637863710775</v>
      </c>
      <c r="AC107" s="1">
        <v>1.4996745989077841E-3</v>
      </c>
      <c r="AD107" s="1">
        <v>2347.4198522961997</v>
      </c>
      <c r="AE107" s="1">
        <v>6101.5735349101669</v>
      </c>
      <c r="AF107" s="1">
        <v>54.47</v>
      </c>
      <c r="AG107" s="24">
        <v>536.23747459943377</v>
      </c>
      <c r="AH107" s="24">
        <v>0.74276336266659126</v>
      </c>
      <c r="AI107" s="24">
        <v>0.39829754982131627</v>
      </c>
      <c r="AJ107" s="24">
        <v>0.81091366967544776</v>
      </c>
      <c r="AK107" s="24">
        <v>1.9990945360912256</v>
      </c>
      <c r="AL107" s="24">
        <v>73.990549220452166</v>
      </c>
      <c r="AM107" s="24">
        <v>24.136272318270564</v>
      </c>
      <c r="AN107" s="24">
        <v>4.0321439687614946</v>
      </c>
      <c r="AO107" s="24">
        <v>16.412661195779602</v>
      </c>
      <c r="AP107" s="24">
        <v>5048.7142857142853</v>
      </c>
      <c r="AQ107" s="1">
        <v>942.42666666666662</v>
      </c>
      <c r="AR107" s="24">
        <v>11780.333333333334</v>
      </c>
      <c r="AS107" s="24">
        <v>18.766600920447075</v>
      </c>
      <c r="AT107" s="24">
        <v>216.05555555555554</v>
      </c>
      <c r="AU107" s="24">
        <v>1089.3911704535808</v>
      </c>
      <c r="AV107" s="26">
        <v>55.062402733369176</v>
      </c>
      <c r="AW107" s="24">
        <v>86324.290978044854</v>
      </c>
      <c r="AX107" s="24">
        <v>0.97384103397569843</v>
      </c>
      <c r="AY107" s="26">
        <v>0.94195495704666821</v>
      </c>
      <c r="AZ107" s="24">
        <v>0.86185279777107038</v>
      </c>
      <c r="BA107" s="24">
        <v>5.1312474423836477E-2</v>
      </c>
      <c r="BB107" s="24">
        <v>8.4286574352799519</v>
      </c>
      <c r="BC107" s="24">
        <v>0.10718958553634785</v>
      </c>
      <c r="BD107" s="24">
        <v>-0.58566432781323419</v>
      </c>
      <c r="BE107" s="26">
        <v>-0.93017441741491258</v>
      </c>
      <c r="BF107" s="26">
        <v>-0.64360354566220745</v>
      </c>
      <c r="BG107" s="26">
        <v>229650.1010542424</v>
      </c>
      <c r="BI107" s="1">
        <f t="shared" si="158"/>
        <v>5.0749486652977414</v>
      </c>
      <c r="BJ107" s="1">
        <f t="shared" si="159"/>
        <v>2.4924562173163292</v>
      </c>
      <c r="BK107" s="1">
        <f t="shared" si="109"/>
        <v>4.7249134948096883</v>
      </c>
      <c r="BL107" s="1">
        <f t="shared" si="147"/>
        <v>5.9732249568098785</v>
      </c>
      <c r="BM107" s="1">
        <f t="shared" si="160"/>
        <v>6.468369682723492</v>
      </c>
      <c r="BN107" s="1">
        <f t="shared" si="111"/>
        <v>4.327974276527331</v>
      </c>
      <c r="BO107" s="1">
        <f t="shared" si="112"/>
        <v>1.0199127146164999</v>
      </c>
      <c r="BP107" s="1">
        <f t="shared" si="113"/>
        <v>1.8910184679946245</v>
      </c>
      <c r="BQ107" s="1">
        <f t="shared" si="114"/>
        <v>1.165953064225163</v>
      </c>
      <c r="BR107" s="1">
        <f t="shared" si="115"/>
        <v>1.4357422203083123</v>
      </c>
      <c r="BT107" s="1">
        <f t="shared" si="148"/>
        <v>2.6247838616714696</v>
      </c>
      <c r="BV107" s="1">
        <f t="shared" ref="BV107:CO107" si="164">6*((Q107-Q135)/(Q134-Q135))+1</f>
        <v>3.390022287384908</v>
      </c>
      <c r="BW107" s="1">
        <f t="shared" si="164"/>
        <v>5.3298054919908466</v>
      </c>
      <c r="BX107" s="1">
        <f t="shared" si="164"/>
        <v>4.7339366515837105</v>
      </c>
      <c r="BY107" s="1">
        <f t="shared" si="164"/>
        <v>5.9094731604366313</v>
      </c>
      <c r="CB107" s="1">
        <f t="shared" si="164"/>
        <v>1.9130569983741958</v>
      </c>
      <c r="CC107" s="1">
        <f t="shared" si="150"/>
        <v>2.4933008864019204</v>
      </c>
      <c r="CE107" s="1">
        <f t="shared" si="151"/>
        <v>4.2910368225999438</v>
      </c>
      <c r="CF107" s="1">
        <f t="shared" si="164"/>
        <v>3.483365991211989</v>
      </c>
      <c r="CG107" s="1">
        <f t="shared" si="164"/>
        <v>1.8735539560255368</v>
      </c>
      <c r="CI107" s="1">
        <f t="shared" si="164"/>
        <v>2.3782343776660873</v>
      </c>
      <c r="CJ107" s="1">
        <f t="shared" si="164"/>
        <v>1.4048910855951457</v>
      </c>
      <c r="CK107" s="1">
        <f t="shared" si="164"/>
        <v>1</v>
      </c>
      <c r="CL107" s="1">
        <f t="shared" si="164"/>
        <v>1.1732594700856394</v>
      </c>
      <c r="CM107" s="1">
        <f t="shared" si="164"/>
        <v>1.568055525652678</v>
      </c>
      <c r="CO107" s="1">
        <f t="shared" si="164"/>
        <v>1.8600697845617042</v>
      </c>
      <c r="CQ107" s="1">
        <f t="shared" si="152"/>
        <v>4.2907644703173204</v>
      </c>
      <c r="CU107" s="1">
        <f>6*((AP107-AP134)/(AP135-AP134))+1</f>
        <v>6.0377105111979343</v>
      </c>
      <c r="CV107" s="1">
        <f>6*((AQ107-AQ134)/(AQ135-AQ134))+1</f>
        <v>6.0694099221293607</v>
      </c>
      <c r="CX107" s="1">
        <f>6*((AS107-AS134)/(AS135-AS134))+1</f>
        <v>6.8108769092070256</v>
      </c>
      <c r="CY107" s="1">
        <f t="shared" si="153"/>
        <v>3.1216999356084996</v>
      </c>
      <c r="CZ107" s="1">
        <f>6*((AU107-AU135)/(AU134-AU135))+1</f>
        <v>1.2485918359134105</v>
      </c>
      <c r="DA107" s="1">
        <f t="shared" si="154"/>
        <v>6.564624183132171</v>
      </c>
      <c r="DB107" s="1">
        <f t="shared" si="155"/>
        <v>1.6219888508532125</v>
      </c>
      <c r="DC107" s="1">
        <f>6*((AX107-AX135)/(AX134-AX135))+1</f>
        <v>6.444513705481846</v>
      </c>
      <c r="DD107" s="1">
        <f>6*((AY107-AY135)/(AY134-AY135))+1</f>
        <v>6.7231103123140752</v>
      </c>
      <c r="DE107" s="1">
        <f>6*((AZ107-AZ135)/(AZ134-AZ135))+1</f>
        <v>6.09741165209459</v>
      </c>
      <c r="DF107" s="1">
        <f>6*((BA107-BA135)/(BA134-BA135))+1</f>
        <v>6.3072875690824084</v>
      </c>
      <c r="DG107" s="1">
        <f t="shared" si="156"/>
        <v>6.0183985550872965</v>
      </c>
      <c r="DI107" s="1">
        <f>6*((BD107-BD135)/(BD134-BD135))+1</f>
        <v>1.7008281792359883</v>
      </c>
      <c r="DJ107" s="1">
        <f>6*((BE107-BE135)/(BE134-BE135))+1</f>
        <v>1.1918568871345607</v>
      </c>
      <c r="DL107" s="1">
        <f>6*((BG107-BG135)/(BG134-BG135))+1</f>
        <v>1.6167734000395726</v>
      </c>
      <c r="DM107" s="1">
        <f t="shared" si="157"/>
        <v>3.6158858807309691</v>
      </c>
      <c r="DN107" s="27">
        <v>101</v>
      </c>
      <c r="DO107" s="5" t="s">
        <v>132</v>
      </c>
      <c r="DP107" s="1">
        <v>3.1611398120929151</v>
      </c>
      <c r="DQ107" s="1" t="s">
        <v>132</v>
      </c>
      <c r="DR107" s="1">
        <v>3.0532272888139573</v>
      </c>
      <c r="DS107" s="5" t="s">
        <v>184</v>
      </c>
      <c r="DT107" s="1">
        <v>3.0561035937916117</v>
      </c>
    </row>
    <row r="108" spans="1:124">
      <c r="A108" s="6" t="s">
        <v>291</v>
      </c>
      <c r="B108" s="5" t="s">
        <v>282</v>
      </c>
      <c r="C108" s="22"/>
      <c r="D108" s="20">
        <v>35.200000000000003</v>
      </c>
      <c r="E108" s="20">
        <v>3.3785978818790204E-2</v>
      </c>
      <c r="F108" s="23">
        <v>24.79</v>
      </c>
      <c r="G108" s="23">
        <v>4748.5</v>
      </c>
      <c r="H108" s="23">
        <v>10853.7</v>
      </c>
      <c r="I108" s="21">
        <v>7.23</v>
      </c>
      <c r="J108" s="31">
        <v>39429.889736782919</v>
      </c>
      <c r="K108" s="31">
        <v>74080.232089025303</v>
      </c>
      <c r="L108" s="31">
        <v>37712.797862655592</v>
      </c>
      <c r="M108" s="6">
        <v>-993.88379204892965</v>
      </c>
      <c r="N108" s="1">
        <v>14.8</v>
      </c>
      <c r="O108" s="1">
        <v>30.2</v>
      </c>
      <c r="P108" s="1">
        <v>32.1</v>
      </c>
      <c r="Q108" s="1">
        <v>0.47202910792021313</v>
      </c>
      <c r="R108" s="1">
        <v>68.5</v>
      </c>
      <c r="S108" s="1">
        <v>21.4</v>
      </c>
      <c r="T108" s="1">
        <v>0.96105804555473917</v>
      </c>
      <c r="U108" s="1">
        <v>3.8226299694189603E-4</v>
      </c>
      <c r="V108" s="19">
        <v>0</v>
      </c>
      <c r="W108" s="24">
        <v>6.6856748179951468</v>
      </c>
      <c r="X108" s="1">
        <v>3.1656663580399693E-3</v>
      </c>
      <c r="Y108" s="1">
        <v>1302.6409707351891</v>
      </c>
      <c r="Z108" s="17">
        <v>1.3709310636086025E-2</v>
      </c>
      <c r="AA108" s="25">
        <v>0.1396270547722695</v>
      </c>
      <c r="AB108" s="25">
        <v>-77.875081555834385</v>
      </c>
      <c r="AC108" s="1">
        <v>1.4294067961795854E-3</v>
      </c>
      <c r="AD108" s="1">
        <v>5202.2480670521736</v>
      </c>
      <c r="AE108" s="1">
        <v>471.87571438943792</v>
      </c>
      <c r="AF108" s="1">
        <v>54.47</v>
      </c>
      <c r="AG108" s="24">
        <v>86.942846046707515</v>
      </c>
      <c r="AH108" s="24">
        <v>1.845234227795465</v>
      </c>
      <c r="AI108" s="24">
        <v>0.16042991538733634</v>
      </c>
      <c r="AJ108" s="24">
        <v>0.30842700279384055</v>
      </c>
      <c r="AK108" s="24">
        <v>1.7607692807484892</v>
      </c>
      <c r="AL108" s="24">
        <v>75.108829835618224</v>
      </c>
      <c r="AM108" s="24">
        <v>26.249106620752389</v>
      </c>
      <c r="AN108" s="24">
        <v>3.8334091352088882</v>
      </c>
      <c r="AO108" s="24">
        <v>12.376237623762377</v>
      </c>
      <c r="AP108" s="24">
        <v>2198.7142857142858</v>
      </c>
      <c r="AQ108" s="1">
        <v>855.05555555555554</v>
      </c>
      <c r="AR108" s="24">
        <v>0</v>
      </c>
      <c r="AS108" s="24">
        <v>16.393382352941178</v>
      </c>
      <c r="AT108" s="24">
        <v>246</v>
      </c>
      <c r="AU108" s="24">
        <v>2665.0793587161329</v>
      </c>
      <c r="AV108" s="26">
        <v>18.66025599376259</v>
      </c>
      <c r="AW108" s="24">
        <v>30659.197868198164</v>
      </c>
      <c r="AX108" s="24">
        <v>0.93077614623913696</v>
      </c>
      <c r="AY108" s="26">
        <v>0.79292777944261317</v>
      </c>
      <c r="AZ108" s="24">
        <v>0.60563380281690138</v>
      </c>
      <c r="BA108" s="24">
        <v>3.023095741394409E-2</v>
      </c>
      <c r="BB108" s="24">
        <v>5.2631578947368416</v>
      </c>
      <c r="BC108" s="24">
        <v>-0.44987494648846627</v>
      </c>
      <c r="BD108" s="24">
        <v>-0.25723807423208811</v>
      </c>
      <c r="BE108" s="26">
        <v>-0.58651115676454912</v>
      </c>
      <c r="BF108" s="26">
        <v>-0.48624593429313434</v>
      </c>
      <c r="BG108" s="26">
        <v>90190.312383302356</v>
      </c>
      <c r="BI108" s="1">
        <f t="shared" si="158"/>
        <v>3.2099589322381927</v>
      </c>
      <c r="BJ108" s="1">
        <f t="shared" si="159"/>
        <v>1.929821733965587</v>
      </c>
      <c r="BK108" s="1">
        <f t="shared" si="109"/>
        <v>3.4913494809688581</v>
      </c>
      <c r="BL108" s="1">
        <f t="shared" si="147"/>
        <v>5.5243762213599927</v>
      </c>
      <c r="BM108" s="1">
        <f t="shared" si="160"/>
        <v>6.6907240767742211</v>
      </c>
      <c r="BN108" s="1">
        <f t="shared" si="111"/>
        <v>3.006430868167203</v>
      </c>
      <c r="BO108" s="1">
        <f t="shared" si="112"/>
        <v>1.1536296871774072</v>
      </c>
      <c r="BP108" s="1">
        <f t="shared" si="113"/>
        <v>1.1324958015262832</v>
      </c>
      <c r="BQ108" s="1">
        <f t="shared" si="114"/>
        <v>1.0315501841890151</v>
      </c>
      <c r="BR108" s="1">
        <f t="shared" si="115"/>
        <v>1.0801189598264085</v>
      </c>
      <c r="BT108" s="1">
        <f t="shared" si="148"/>
        <v>1.1250720461095101</v>
      </c>
      <c r="BV108" s="1">
        <f t="shared" ref="BV108:CO108" si="165">6*((Q108-Q135)/(Q134-Q135))+1</f>
        <v>1.0312876554799844</v>
      </c>
      <c r="BW108" s="1">
        <f t="shared" si="165"/>
        <v>1.1044050343249427</v>
      </c>
      <c r="BX108" s="1">
        <f t="shared" si="165"/>
        <v>1.2135746606334841</v>
      </c>
      <c r="BY108" s="1">
        <f t="shared" si="165"/>
        <v>6.05778574432754</v>
      </c>
      <c r="CB108" s="1">
        <f t="shared" si="165"/>
        <v>1.8305928386958676</v>
      </c>
      <c r="CC108" s="1">
        <f t="shared" si="150"/>
        <v>1.7201908869768467</v>
      </c>
      <c r="CE108" s="1">
        <f t="shared" si="151"/>
        <v>2.6999038375044782</v>
      </c>
      <c r="CF108" s="1">
        <f t="shared" si="165"/>
        <v>2.7537485290363923</v>
      </c>
      <c r="CG108" s="1">
        <f t="shared" si="165"/>
        <v>1</v>
      </c>
      <c r="CI108" s="1">
        <f t="shared" si="165"/>
        <v>4.0543820783251814</v>
      </c>
      <c r="CJ108" s="1">
        <f t="shared" si="165"/>
        <v>1.0289593142463649</v>
      </c>
      <c r="CK108" s="1">
        <f t="shared" si="165"/>
        <v>1</v>
      </c>
      <c r="CL108" s="1">
        <f t="shared" si="165"/>
        <v>1.0192128021556557</v>
      </c>
      <c r="CM108" s="1">
        <f t="shared" si="165"/>
        <v>2.4175958565843398</v>
      </c>
      <c r="CO108" s="1">
        <f t="shared" si="165"/>
        <v>1.7017299204794913</v>
      </c>
      <c r="CQ108" s="1">
        <f t="shared" si="152"/>
        <v>4.8548050743791809</v>
      </c>
      <c r="CU108" s="1">
        <f>6*((AP108-AP134)/(AP135-AP134))+1</f>
        <v>6.6748540950050108</v>
      </c>
      <c r="CV108" s="1">
        <f>6*((AQ108-AQ134)/(AQ135-AQ134))+1</f>
        <v>6.1556836789831557</v>
      </c>
      <c r="CX108" s="1">
        <f>6*((AS108-AS134)/(AS135-AS134))+1</f>
        <v>6.8731248691140037</v>
      </c>
      <c r="CY108" s="1">
        <f t="shared" si="153"/>
        <v>3.4687701223438507</v>
      </c>
      <c r="CZ108" s="1">
        <f>6*((AU108-AU135)/(AU134-AU135))+1</f>
        <v>2.159397092004018</v>
      </c>
      <c r="DA108" s="1">
        <f t="shared" si="154"/>
        <v>6.8312431798615405</v>
      </c>
      <c r="DB108" s="1">
        <f t="shared" si="155"/>
        <v>1.2013811043835219</v>
      </c>
      <c r="DC108" s="1">
        <f>6*((AX108-AX135)/(AX134-AX135))+1</f>
        <v>4.5550413125112517</v>
      </c>
      <c r="DD108" s="1">
        <f>6*((AY108-AY135)/(AY134-AY135))+1</f>
        <v>5.4650683771244539</v>
      </c>
      <c r="DE108" s="1">
        <f>6*((AZ108-AZ135)/(AZ134-AZ135))+1</f>
        <v>4.0764984859334952</v>
      </c>
      <c r="DF108" s="1">
        <f>6*((BA108-BA135)/(BA134-BA135))+1</f>
        <v>4.7952020090332637</v>
      </c>
      <c r="DG108" s="1">
        <f t="shared" si="156"/>
        <v>6.3870526315789471</v>
      </c>
      <c r="DI108" s="1">
        <f>6*((BD108-BD135)/(BD134-BD135))+1</f>
        <v>2.3150980339028493</v>
      </c>
      <c r="DJ108" s="1">
        <f>6*((BE108-BE135)/(BE134-BE135))+1</f>
        <v>2.407108605281282</v>
      </c>
      <c r="DL108" s="1">
        <f>6*((BG108-BG135)/(BG134-BG135))+1</f>
        <v>1.2422249559826744</v>
      </c>
      <c r="DM108" s="1">
        <f t="shared" si="157"/>
        <v>3.0826535899641851</v>
      </c>
      <c r="DN108" s="27">
        <v>102</v>
      </c>
      <c r="DO108" s="5" t="s">
        <v>184</v>
      </c>
      <c r="DP108" s="1">
        <v>3.1578384342546579</v>
      </c>
      <c r="DQ108" s="1" t="s">
        <v>258</v>
      </c>
      <c r="DR108" s="1">
        <v>3.0478226102597756</v>
      </c>
      <c r="DS108" s="5" t="s">
        <v>170</v>
      </c>
      <c r="DT108" s="1">
        <v>3.0392870256924396</v>
      </c>
    </row>
    <row r="109" spans="1:124">
      <c r="A109" s="6" t="s">
        <v>292</v>
      </c>
      <c r="B109" s="5" t="s">
        <v>196</v>
      </c>
      <c r="C109" s="22"/>
      <c r="D109" s="20">
        <v>34.6</v>
      </c>
      <c r="E109" s="20">
        <v>7.4962063732928685E-2</v>
      </c>
      <c r="F109" s="23">
        <v>11.53</v>
      </c>
      <c r="G109" s="23">
        <v>6105.5</v>
      </c>
      <c r="H109" s="23">
        <v>23312.1</v>
      </c>
      <c r="I109" s="21">
        <v>9.44</v>
      </c>
      <c r="J109" s="31">
        <v>0</v>
      </c>
      <c r="K109" s="31">
        <v>135924.92047983129</v>
      </c>
      <c r="L109" s="31">
        <v>66033.807158552532</v>
      </c>
      <c r="M109" s="6">
        <v>-1563.6021631789324</v>
      </c>
      <c r="N109" s="1">
        <v>75.400000000000006</v>
      </c>
      <c r="O109" s="1">
        <v>148.9</v>
      </c>
      <c r="P109" s="1">
        <v>10.3</v>
      </c>
      <c r="Q109" s="1">
        <v>15.638066334272708</v>
      </c>
      <c r="R109" s="1">
        <v>1438.1</v>
      </c>
      <c r="S109" s="1">
        <v>37</v>
      </c>
      <c r="T109" s="1">
        <v>0.94233645377499586</v>
      </c>
      <c r="U109" s="1">
        <v>7.0538443451681162E-4</v>
      </c>
      <c r="V109" s="19">
        <v>0</v>
      </c>
      <c r="W109" s="24">
        <v>4.7448475836431223</v>
      </c>
      <c r="X109" s="1">
        <v>8.1197351158796768E-3</v>
      </c>
      <c r="Y109" s="1">
        <v>970.79838459148812</v>
      </c>
      <c r="Z109" s="17">
        <v>1.4394103620203772E-2</v>
      </c>
      <c r="AA109" s="25">
        <v>0.15313245176674614</v>
      </c>
      <c r="AB109" s="25">
        <v>161.43004528985509</v>
      </c>
      <c r="AC109" s="1">
        <v>7.8040320832430089E-4</v>
      </c>
      <c r="AD109" s="1">
        <v>2141.8881422068071</v>
      </c>
      <c r="AE109" s="1">
        <v>1717.3127671922364</v>
      </c>
      <c r="AF109" s="1">
        <v>54.47</v>
      </c>
      <c r="AG109" s="24">
        <v>290.90041940165952</v>
      </c>
      <c r="AH109" s="24">
        <v>0.20593973553002387</v>
      </c>
      <c r="AI109" s="24">
        <v>5.990795543715078E-2</v>
      </c>
      <c r="AJ109" s="24">
        <v>-1.9184912204639064</v>
      </c>
      <c r="AK109" s="24">
        <v>1.6171688705831344</v>
      </c>
      <c r="AL109" s="24">
        <v>77.218729676999786</v>
      </c>
      <c r="AM109" s="24">
        <v>16.236722306525035</v>
      </c>
      <c r="AN109" s="24">
        <v>3.5334923043572513</v>
      </c>
      <c r="AO109" s="24">
        <v>5.3404539385847798</v>
      </c>
      <c r="AP109" s="24">
        <v>9226</v>
      </c>
      <c r="AQ109" s="1">
        <v>1125.1219512195121</v>
      </c>
      <c r="AR109" s="24">
        <v>0</v>
      </c>
      <c r="AS109" s="24">
        <v>20.433862433862434</v>
      </c>
      <c r="AT109" s="24">
        <v>244.4</v>
      </c>
      <c r="AU109" s="24">
        <v>972.06667721656186</v>
      </c>
      <c r="AV109" s="26">
        <v>54.500325168003471</v>
      </c>
      <c r="AW109" s="24">
        <v>37227.677589252904</v>
      </c>
      <c r="AX109" s="24">
        <v>0.95065167645010451</v>
      </c>
      <c r="AY109" s="26">
        <v>0.88568301661526216</v>
      </c>
      <c r="AZ109" s="24">
        <v>0.93005671077504726</v>
      </c>
      <c r="BA109" s="24">
        <v>4.4381910717090807E-2</v>
      </c>
      <c r="BB109" s="24">
        <v>3.9215686274509802</v>
      </c>
      <c r="BC109" s="24">
        <v>1.8970560251788206E-2</v>
      </c>
      <c r="BD109" s="24">
        <v>-0.55477318868522241</v>
      </c>
      <c r="BE109" s="26">
        <v>-0.91817912160516801</v>
      </c>
      <c r="BF109" s="26">
        <v>0.17803537925489146</v>
      </c>
      <c r="BG109" s="26">
        <v>100947.14126453306</v>
      </c>
      <c r="BI109" s="1">
        <f t="shared" si="158"/>
        <v>3.3023613963039011</v>
      </c>
      <c r="BJ109" s="1">
        <f t="shared" si="159"/>
        <v>3.227424346208819</v>
      </c>
      <c r="BK109" s="1">
        <f t="shared" si="109"/>
        <v>5.7854671280276815</v>
      </c>
      <c r="BL109" s="1">
        <f t="shared" si="147"/>
        <v>5.0631906879265909</v>
      </c>
      <c r="BM109" s="1">
        <f t="shared" si="160"/>
        <v>6.1155683623730912</v>
      </c>
      <c r="BN109" s="1">
        <f t="shared" si="111"/>
        <v>5.138263665594855</v>
      </c>
      <c r="BO109" s="1">
        <f t="shared" si="112"/>
        <v>1.0199127146164999</v>
      </c>
      <c r="BP109" s="1">
        <f t="shared" si="113"/>
        <v>1.2496257309122292</v>
      </c>
      <c r="BQ109" s="1">
        <f t="shared" si="114"/>
        <v>1.061406382618439</v>
      </c>
      <c r="BR109" s="1">
        <f t="shared" si="115"/>
        <v>1.1353330504302717</v>
      </c>
      <c r="BT109" s="1">
        <f t="shared" si="148"/>
        <v>1.8092219020172911</v>
      </c>
      <c r="BV109" s="1">
        <f t="shared" ref="BV109:CO109" si="166">6*((Q109-Q135)/(Q134-Q135))+1</f>
        <v>2.11517372378326</v>
      </c>
      <c r="BW109" s="1">
        <f t="shared" si="166"/>
        <v>5.0220251716247137</v>
      </c>
      <c r="BX109" s="1">
        <f t="shared" si="166"/>
        <v>1.4959276018099548</v>
      </c>
      <c r="BY109" s="1">
        <f t="shared" si="166"/>
        <v>5.3629255086105125</v>
      </c>
      <c r="CB109" s="1">
        <f t="shared" si="166"/>
        <v>1.5894747397928606</v>
      </c>
      <c r="CC109" s="1">
        <f t="shared" si="150"/>
        <v>2.8472443314408817</v>
      </c>
      <c r="CE109" s="1">
        <f t="shared" si="151"/>
        <v>2.7848156359528824</v>
      </c>
      <c r="CF109" s="1">
        <f t="shared" si="166"/>
        <v>2.9233794802280944</v>
      </c>
      <c r="CG109" s="1">
        <f t="shared" si="166"/>
        <v>3.6545068602168937</v>
      </c>
      <c r="CI109" s="1">
        <f t="shared" si="166"/>
        <v>2.2575610910920596</v>
      </c>
      <c r="CJ109" s="1">
        <f t="shared" si="166"/>
        <v>1.1121252979794412</v>
      </c>
      <c r="CK109" s="1">
        <f t="shared" si="166"/>
        <v>1</v>
      </c>
      <c r="CL109" s="1">
        <f t="shared" si="166"/>
        <v>1.0891423819408019</v>
      </c>
      <c r="CM109" s="1">
        <f t="shared" si="166"/>
        <v>1.1543907874047208</v>
      </c>
      <c r="CO109" s="1">
        <f t="shared" si="166"/>
        <v>1</v>
      </c>
      <c r="CQ109" s="1">
        <f t="shared" si="152"/>
        <v>5.9190005588606498</v>
      </c>
      <c r="CU109" s="1">
        <f>6*((AP109-AP134)/(AP135-AP134))+1</f>
        <v>5.1038400583607046</v>
      </c>
      <c r="CV109" s="1">
        <f>6*((AQ109-AQ134)/(AQ135-AQ134))+1</f>
        <v>5.8890092341055729</v>
      </c>
      <c r="CX109" s="1">
        <f>6*((AS109-AS134)/(AS135-AS134))+1</f>
        <v>6.7671457378507371</v>
      </c>
      <c r="CY109" s="1">
        <f t="shared" si="153"/>
        <v>3.4502253702511272</v>
      </c>
      <c r="CZ109" s="1">
        <f>6*((AU109-AU135)/(AU134-AU135))+1</f>
        <v>1.1807739986633428</v>
      </c>
      <c r="DA109" s="1">
        <f t="shared" si="154"/>
        <v>6.5687409885951524</v>
      </c>
      <c r="DB109" s="1">
        <f t="shared" si="155"/>
        <v>1.2510128089016983</v>
      </c>
      <c r="DC109" s="1">
        <f>6*((AX109-AX135)/(AX134-AX135))+1</f>
        <v>5.4270804052172377</v>
      </c>
      <c r="DD109" s="1">
        <f>6*((AY109-AY135)/(AY134-AY135))+1</f>
        <v>6.2480797710708726</v>
      </c>
      <c r="DE109" s="1">
        <f>6*((AZ109-AZ135)/(AZ134-AZ135))+1</f>
        <v>6.6353662475300208</v>
      </c>
      <c r="DF109" s="1">
        <f>6*((BA109-BA135)/(BA134-BA135))+1</f>
        <v>5.8101883660671172</v>
      </c>
      <c r="DG109" s="1">
        <f t="shared" si="156"/>
        <v>6.5432941176470587</v>
      </c>
      <c r="DI109" s="1">
        <f>6*((BD109-BD135)/(BD134-BD135))+1</f>
        <v>1.7586052154374172</v>
      </c>
      <c r="DJ109" s="1">
        <f>6*((BE109-BE135)/(BE134-BE135))+1</f>
        <v>1.2342742925182013</v>
      </c>
      <c r="DL109" s="1">
        <f>6*((BG109-BG135)/(BG134-BG135))+1</f>
        <v>1.2711146707803764</v>
      </c>
      <c r="DM109" s="1">
        <f t="shared" si="157"/>
        <v>3.3660528528753342</v>
      </c>
      <c r="DN109" s="27">
        <v>103</v>
      </c>
      <c r="DO109" s="5" t="s">
        <v>293</v>
      </c>
      <c r="DP109" s="1">
        <v>3.1405727551617955</v>
      </c>
      <c r="DQ109" s="1" t="s">
        <v>170</v>
      </c>
      <c r="DR109" s="1">
        <v>3.0384034142952605</v>
      </c>
      <c r="DS109" s="5" t="s">
        <v>267</v>
      </c>
      <c r="DT109" s="1">
        <v>3.039056154368601</v>
      </c>
    </row>
    <row r="110" spans="1:124">
      <c r="A110" s="6" t="s">
        <v>294</v>
      </c>
      <c r="B110" s="5" t="s">
        <v>77</v>
      </c>
      <c r="C110" s="22"/>
      <c r="D110" s="20">
        <v>49.55</v>
      </c>
      <c r="E110" s="20">
        <v>0.13183333960630811</v>
      </c>
      <c r="F110" s="23">
        <v>7.46</v>
      </c>
      <c r="G110" s="23">
        <v>1425.3</v>
      </c>
      <c r="H110" s="23">
        <v>39655.4</v>
      </c>
      <c r="I110" s="21">
        <v>10.039999999999999</v>
      </c>
      <c r="J110" s="31">
        <v>24859.593118805442</v>
      </c>
      <c r="K110" s="31">
        <v>530981.00063855632</v>
      </c>
      <c r="L110" s="31">
        <v>303917.62824954157</v>
      </c>
      <c r="M110" s="6">
        <v>-6602.1097344081272</v>
      </c>
      <c r="N110" s="1">
        <v>5041.2</v>
      </c>
      <c r="O110" s="1">
        <v>221.4</v>
      </c>
      <c r="P110" s="1">
        <v>4.5999999999999996</v>
      </c>
      <c r="Q110" s="1">
        <v>38.708946516617111</v>
      </c>
      <c r="R110" s="1">
        <v>1100.0999999999999</v>
      </c>
      <c r="S110" s="1">
        <v>336.6</v>
      </c>
      <c r="T110" s="1">
        <v>0.94895194337076438</v>
      </c>
      <c r="U110" s="1">
        <v>5.8294315747262583E-3</v>
      </c>
      <c r="V110" s="19">
        <v>1.3549625503406226E-5</v>
      </c>
      <c r="W110" s="24">
        <v>13.229999999999999</v>
      </c>
      <c r="X110" s="1">
        <v>7.7421892327818342E-4</v>
      </c>
      <c r="Y110" s="1">
        <v>1543.2098765432097</v>
      </c>
      <c r="Z110" s="17">
        <v>3.4471752794610261E-2</v>
      </c>
      <c r="AA110" s="25">
        <v>0.27986600925891075</v>
      </c>
      <c r="AB110" s="25">
        <v>0.96660183904304653</v>
      </c>
      <c r="AC110" s="1">
        <v>7.9039482103202983E-4</v>
      </c>
      <c r="AD110" s="1">
        <v>3448.3556023937672</v>
      </c>
      <c r="AE110" s="1">
        <v>82949.823003759186</v>
      </c>
      <c r="AF110" s="1">
        <v>57.46</v>
      </c>
      <c r="AG110" s="24">
        <v>7936.0427167284206</v>
      </c>
      <c r="AH110" s="24">
        <v>6.3683239866009253E-2</v>
      </c>
      <c r="AI110" s="24">
        <v>0.50539291191631175</v>
      </c>
      <c r="AJ110" s="24">
        <v>1.5463901539388007</v>
      </c>
      <c r="AK110" s="24">
        <v>1.2820956754111936</v>
      </c>
      <c r="AL110" s="24">
        <v>79.211411795701764</v>
      </c>
      <c r="AM110" s="24">
        <v>17.801196883586133</v>
      </c>
      <c r="AN110" s="24">
        <v>6.145507922767135</v>
      </c>
      <c r="AO110" s="24">
        <v>12.516914749661705</v>
      </c>
      <c r="AP110" s="24">
        <v>10064.015151515152</v>
      </c>
      <c r="AQ110" s="1">
        <v>457.77050310130943</v>
      </c>
      <c r="AR110" s="24">
        <v>1083.5644371941273</v>
      </c>
      <c r="AS110" s="24">
        <v>16.650487997889737</v>
      </c>
      <c r="AT110" s="24">
        <v>478.56896551724139</v>
      </c>
      <c r="AU110" s="24">
        <v>815.01254504121346</v>
      </c>
      <c r="AV110" s="26">
        <v>267.12333922992963</v>
      </c>
      <c r="AW110" s="24">
        <v>124882.11525275199</v>
      </c>
      <c r="AX110" s="24">
        <v>0.93988185206124308</v>
      </c>
      <c r="AY110" s="26">
        <v>0.92893816847619159</v>
      </c>
      <c r="AZ110" s="24">
        <v>0.93617242214812335</v>
      </c>
      <c r="BA110" s="24">
        <v>4.6521916048129268E-2</v>
      </c>
      <c r="BB110" s="24">
        <v>10.600391947265278</v>
      </c>
      <c r="BC110" s="24">
        <v>-4.8191658855931199E-2</v>
      </c>
      <c r="BD110" s="24">
        <v>-0.75226181691293192</v>
      </c>
      <c r="BE110" s="26">
        <v>-0.95935915292696672</v>
      </c>
      <c r="BF110" s="26">
        <v>-0.64955066674542583</v>
      </c>
      <c r="BG110" s="26">
        <v>307993.83269813267</v>
      </c>
      <c r="BI110" s="1">
        <f t="shared" si="158"/>
        <v>1</v>
      </c>
      <c r="BJ110" s="1">
        <f t="shared" si="159"/>
        <v>5.0196373817313749</v>
      </c>
      <c r="BK110" s="1">
        <f t="shared" si="109"/>
        <v>6.4896193771626294</v>
      </c>
      <c r="BL110" s="1">
        <f t="shared" si="147"/>
        <v>6.6537879860658755</v>
      </c>
      <c r="BM110" s="1">
        <f t="shared" si="160"/>
        <v>5.3610619741392913</v>
      </c>
      <c r="BN110" s="1">
        <f t="shared" si="111"/>
        <v>5.7170418006430861</v>
      </c>
      <c r="BO110" s="1">
        <f t="shared" si="112"/>
        <v>1.1042180361158302</v>
      </c>
      <c r="BP110" s="1">
        <f t="shared" si="113"/>
        <v>1.9978369674225451</v>
      </c>
      <c r="BQ110" s="1">
        <f t="shared" si="114"/>
        <v>1.312185106336845</v>
      </c>
      <c r="BR110" s="1">
        <f t="shared" si="115"/>
        <v>1.6236385495039856</v>
      </c>
      <c r="BT110" s="1">
        <f t="shared" si="148"/>
        <v>2.2270893371757925</v>
      </c>
      <c r="BV110" s="1">
        <f t="shared" ref="BV110:CO110" si="167">6*((Q110-Q135)/(Q134-Q135))+1</f>
        <v>3.764002962424879</v>
      </c>
      <c r="BW110" s="1">
        <f t="shared" si="167"/>
        <v>4.0552059496567505</v>
      </c>
      <c r="BX110" s="1">
        <f t="shared" si="167"/>
        <v>6.9185520361990953</v>
      </c>
      <c r="BY110" s="1">
        <f t="shared" si="167"/>
        <v>5.6084623579329627</v>
      </c>
      <c r="CB110" s="1">
        <f t="shared" si="167"/>
        <v>2.6436251470635472</v>
      </c>
      <c r="CC110" s="1">
        <f t="shared" si="150"/>
        <v>1.1761352429493563</v>
      </c>
      <c r="CE110" s="1">
        <f t="shared" si="151"/>
        <v>5.2743699093679215</v>
      </c>
      <c r="CF110" s="1">
        <f t="shared" si="167"/>
        <v>4.5151826618817852</v>
      </c>
      <c r="CG110" s="1">
        <f t="shared" si="167"/>
        <v>1.8745562295357916</v>
      </c>
      <c r="CI110" s="1">
        <f t="shared" si="167"/>
        <v>3.0246238579722324</v>
      </c>
      <c r="CJ110" s="1">
        <f t="shared" si="167"/>
        <v>6.5365516949038724</v>
      </c>
      <c r="CK110" s="1">
        <f t="shared" si="167"/>
        <v>7</v>
      </c>
      <c r="CL110" s="1">
        <f t="shared" si="167"/>
        <v>3.7103815909369535</v>
      </c>
      <c r="CM110" s="1">
        <f t="shared" si="167"/>
        <v>1.0447709922462716</v>
      </c>
      <c r="CO110" s="1">
        <f t="shared" si="167"/>
        <v>2.0918276683611596</v>
      </c>
      <c r="CQ110" s="1">
        <f t="shared" si="152"/>
        <v>6.9240735349034566</v>
      </c>
      <c r="CU110" s="1">
        <f>6*((AP110-AP134)/(AP135-AP134))+1</f>
        <v>4.9164941015463208</v>
      </c>
      <c r="CV110" s="1">
        <f>6*((AQ110-AQ134)/(AQ135-AQ134))+1</f>
        <v>6.5479789534875259</v>
      </c>
      <c r="CX110" s="1">
        <f>6*((AS110-AS134)/(AS135-AS134))+1</f>
        <v>6.8663811573894513</v>
      </c>
      <c r="CY110" s="1">
        <f t="shared" si="153"/>
        <v>6.1643537535803903</v>
      </c>
      <c r="CZ110" s="1">
        <f>6*((AU110-AU135)/(AU134-AU135))+1</f>
        <v>1.0899909807149839</v>
      </c>
      <c r="DA110" s="1">
        <f t="shared" si="154"/>
        <v>5.0114335282335958</v>
      </c>
      <c r="DB110" s="1">
        <f t="shared" si="155"/>
        <v>1.9133333662563516</v>
      </c>
      <c r="DC110" s="1">
        <f>6*((AX110-AX135)/(AX134-AX135))+1</f>
        <v>4.9545542492366001</v>
      </c>
      <c r="DD110" s="1">
        <f>6*((AY110-AY135)/(AY134-AY135))+1</f>
        <v>6.6132265572404574</v>
      </c>
      <c r="DE110" s="1">
        <f>6*((AZ110-AZ135)/(AZ134-AZ135))+1</f>
        <v>6.6836035830815934</v>
      </c>
      <c r="DF110" s="1">
        <f>6*((BA110-BA135)/(BA134-BA135))+1</f>
        <v>5.9636816444670089</v>
      </c>
      <c r="DG110" s="1">
        <f t="shared" si="156"/>
        <v>5.7654783538214858</v>
      </c>
      <c r="DI110" s="1">
        <f>6*((BD110-BD135)/(BD134-BD135))+1</f>
        <v>1.3892336757477017</v>
      </c>
      <c r="DJ110" s="1">
        <f>6*((BE110-BE135)/(BE134-BE135))+1</f>
        <v>1.088654700472063</v>
      </c>
      <c r="DL110" s="1">
        <f>6*((BG110-BG135)/(BG134-BG135))+1</f>
        <v>1.8271818845817893</v>
      </c>
      <c r="DM110" s="1">
        <f t="shared" si="157"/>
        <v>4.0824766391069209</v>
      </c>
      <c r="DN110" s="27">
        <v>104</v>
      </c>
      <c r="DO110" s="5" t="s">
        <v>170</v>
      </c>
      <c r="DP110" s="1">
        <v>3.1351319548411198</v>
      </c>
      <c r="DQ110" s="1" t="s">
        <v>267</v>
      </c>
      <c r="DR110" s="1">
        <v>3.0381279789524918</v>
      </c>
      <c r="DS110" s="5" t="s">
        <v>132</v>
      </c>
      <c r="DT110" s="1">
        <v>3.0338147951701999</v>
      </c>
    </row>
    <row r="111" spans="1:124">
      <c r="A111" s="6" t="s">
        <v>295</v>
      </c>
      <c r="B111" s="5" t="s">
        <v>296</v>
      </c>
      <c r="C111" s="22"/>
      <c r="D111" s="20">
        <v>43.52</v>
      </c>
      <c r="E111" s="20">
        <v>3.4518289541473464E-2</v>
      </c>
      <c r="F111" s="23">
        <v>35.81</v>
      </c>
      <c r="G111" s="23">
        <v>3737.4</v>
      </c>
      <c r="H111" s="23">
        <v>7990.3</v>
      </c>
      <c r="I111" s="21">
        <v>6.21</v>
      </c>
      <c r="J111" s="31">
        <v>19046.662761752843</v>
      </c>
      <c r="K111" s="31">
        <v>14240.112388274249</v>
      </c>
      <c r="L111" s="31">
        <v>23039.541125071341</v>
      </c>
      <c r="M111" s="6">
        <v>-360.36036036036035</v>
      </c>
      <c r="N111" s="1">
        <v>9.5</v>
      </c>
      <c r="O111" s="1">
        <v>18.100000000000001</v>
      </c>
      <c r="P111" s="1">
        <v>0</v>
      </c>
      <c r="Q111" s="1">
        <v>0.11849562081401339</v>
      </c>
      <c r="R111" s="1">
        <v>78.2</v>
      </c>
      <c r="S111" s="1">
        <v>29.1</v>
      </c>
      <c r="T111" s="1">
        <v>0.9751937984496124</v>
      </c>
      <c r="U111" s="1">
        <v>0</v>
      </c>
      <c r="V111" s="19">
        <v>0</v>
      </c>
      <c r="W111" s="24">
        <v>3.5192984726896195</v>
      </c>
      <c r="X111" s="1">
        <v>2.1990163073309483E-3</v>
      </c>
      <c r="Y111" s="1">
        <v>960.29082774049209</v>
      </c>
      <c r="Z111" s="17">
        <v>9.303876109949389E-3</v>
      </c>
      <c r="AA111" s="25">
        <v>0.20801891081007365</v>
      </c>
      <c r="AB111" s="25">
        <v>170.30825264329437</v>
      </c>
      <c r="AC111" s="1">
        <v>5.7580992211413162E-4</v>
      </c>
      <c r="AD111" s="1">
        <v>4647.3849440858257</v>
      </c>
      <c r="AE111" s="1">
        <v>285.48164715635687</v>
      </c>
      <c r="AF111" s="1">
        <v>54.47</v>
      </c>
      <c r="AG111" s="24">
        <v>40.582181834124484</v>
      </c>
      <c r="AH111" s="24">
        <v>5.3610934327363093</v>
      </c>
      <c r="AI111" s="24">
        <v>0.21756486851703552</v>
      </c>
      <c r="AJ111" s="24">
        <v>0.22286874564354336</v>
      </c>
      <c r="AK111" s="24">
        <v>1.9092644785889628</v>
      </c>
      <c r="AL111" s="24">
        <v>74.431008879595112</v>
      </c>
      <c r="AM111" s="24">
        <v>23.002091099190835</v>
      </c>
      <c r="AN111" s="24">
        <v>5.39442979664818</v>
      </c>
      <c r="AO111" s="24">
        <v>1.3175230566534915</v>
      </c>
      <c r="AP111" s="24">
        <v>1222.1111111111111</v>
      </c>
      <c r="AQ111" s="1">
        <v>478.21739130434781</v>
      </c>
      <c r="AR111" s="24">
        <v>1833.1666666666667</v>
      </c>
      <c r="AS111" s="24">
        <v>11.556237218813905</v>
      </c>
      <c r="AT111" s="24">
        <v>165.4</v>
      </c>
      <c r="AU111" s="24">
        <v>2454.9922586901839</v>
      </c>
      <c r="AV111" s="26">
        <v>9.9641785616874259</v>
      </c>
      <c r="AW111" s="24">
        <v>8651.7455270587288</v>
      </c>
      <c r="AX111" s="24">
        <v>0.92376800105694279</v>
      </c>
      <c r="AY111" s="26">
        <v>0.31430836305984938</v>
      </c>
      <c r="AZ111" s="24">
        <v>0.54458977407847797</v>
      </c>
      <c r="BA111" s="24">
        <v>1.0694803928871897E-2</v>
      </c>
      <c r="BB111" s="24">
        <v>6.4432989690721643</v>
      </c>
      <c r="BC111" s="24">
        <v>-0.25634855494392422</v>
      </c>
      <c r="BD111" s="24">
        <v>-0.33633085838327464</v>
      </c>
      <c r="BE111" s="26">
        <v>-0.79054834128071405</v>
      </c>
      <c r="BF111" s="26">
        <v>-0.11876016012028311</v>
      </c>
      <c r="BG111" s="26">
        <v>30257.726248686471</v>
      </c>
      <c r="BI111" s="1">
        <f t="shared" si="158"/>
        <v>1.9286447638603688</v>
      </c>
      <c r="BJ111" s="1">
        <f t="shared" si="159"/>
        <v>1.95289940899732</v>
      </c>
      <c r="BK111" s="1">
        <f t="shared" si="109"/>
        <v>1.5847750865051895</v>
      </c>
      <c r="BL111" s="1">
        <f t="shared" si="147"/>
        <v>5.8680053244215351</v>
      </c>
      <c r="BM111" s="1">
        <f t="shared" si="160"/>
        <v>6.822916081575495</v>
      </c>
      <c r="BN111" s="1">
        <f t="shared" si="111"/>
        <v>2.022508038585209</v>
      </c>
      <c r="BO111" s="1">
        <f t="shared" si="112"/>
        <v>1.0845048831184136</v>
      </c>
      <c r="BP111" s="1">
        <f t="shared" si="113"/>
        <v>1.0191623984908573</v>
      </c>
      <c r="BQ111" s="1">
        <f t="shared" si="114"/>
        <v>1.0160815382736781</v>
      </c>
      <c r="BR111" s="1">
        <f t="shared" si="115"/>
        <v>1.0187212202949565</v>
      </c>
      <c r="BT111" s="1">
        <f t="shared" si="148"/>
        <v>1.0553314121037465</v>
      </c>
      <c r="BV111" s="1">
        <f t="shared" ref="BV111:CO111" si="168">6*((Q111-Q135)/(Q134-Q135))+1</f>
        <v>1.0060213307549433</v>
      </c>
      <c r="BW111" s="1">
        <f t="shared" si="168"/>
        <v>1.1321510297482837</v>
      </c>
      <c r="BX111" s="1">
        <f t="shared" si="168"/>
        <v>1.3529411764705883</v>
      </c>
      <c r="BY111" s="1">
        <f t="shared" si="168"/>
        <v>6.5824405228382554</v>
      </c>
      <c r="CB111" s="1">
        <f t="shared" si="168"/>
        <v>1.4372190075385483</v>
      </c>
      <c r="CC111" s="1">
        <f t="shared" si="150"/>
        <v>1.5002774536966004</v>
      </c>
      <c r="CE111" s="1">
        <f t="shared" si="151"/>
        <v>2.1536462425279574</v>
      </c>
      <c r="CF111" s="1">
        <f t="shared" si="168"/>
        <v>3.6127662682560038</v>
      </c>
      <c r="CG111" s="1">
        <f t="shared" si="168"/>
        <v>3.7529889221633956</v>
      </c>
      <c r="CI111" s="1">
        <f t="shared" si="168"/>
        <v>3.7286067679462818</v>
      </c>
      <c r="CJ111" s="1">
        <f t="shared" si="168"/>
        <v>1.016512562378366</v>
      </c>
      <c r="CK111" s="1">
        <f t="shared" si="168"/>
        <v>1</v>
      </c>
      <c r="CL111" s="1">
        <f t="shared" si="168"/>
        <v>1.0033174288502276</v>
      </c>
      <c r="CM111" s="1">
        <f t="shared" si="168"/>
        <v>5.1268413223367819</v>
      </c>
      <c r="CO111" s="1">
        <f t="shared" si="168"/>
        <v>1.6747694383390148</v>
      </c>
      <c r="CQ111" s="1">
        <f t="shared" si="152"/>
        <v>4.5129243905006611</v>
      </c>
      <c r="CU111" s="1">
        <f>6*((AP111-AP134)/(AP135-AP134))+1</f>
        <v>6.8931826727678303</v>
      </c>
      <c r="CV111" s="1">
        <f>6*((AQ111-AQ134)/(AQ135-AQ134))+1</f>
        <v>6.5277888719054982</v>
      </c>
      <c r="CX111" s="1">
        <f>6*((AS111-AS134)/(AS135-AS134))+1</f>
        <v>7</v>
      </c>
      <c r="CY111" s="1">
        <f t="shared" si="153"/>
        <v>2.5345782356728912</v>
      </c>
      <c r="CZ111" s="1">
        <f>6*((AU111-AU135)/(AU134-AU135))+1</f>
        <v>2.0379590839223174</v>
      </c>
      <c r="DA111" s="1">
        <f t="shared" si="154"/>
        <v>6.8949355619896018</v>
      </c>
      <c r="DB111" s="1">
        <f t="shared" si="155"/>
        <v>1.0350918840191645</v>
      </c>
      <c r="DC111" s="1">
        <f>6*((AX111-AX135)/(AX134-AX135))+1</f>
        <v>4.2475588704649958</v>
      </c>
      <c r="DD111" s="1">
        <f>6*((AY111-AY135)/(AY134-AY135))+1</f>
        <v>1.4247093869994518</v>
      </c>
      <c r="DE111" s="1">
        <f>6*((AZ111-AZ135)/(AZ134-AZ135))+1</f>
        <v>3.5950170820467031</v>
      </c>
      <c r="DF111" s="1">
        <f>6*((BA111-BA135)/(BA134-BA135))+1</f>
        <v>3.3939586559187891</v>
      </c>
      <c r="DG111" s="1">
        <f t="shared" si="156"/>
        <v>6.2496134020618559</v>
      </c>
      <c r="DI111" s="1">
        <f>6*((BD111-BD135)/(BD134-BD135))+1</f>
        <v>2.1671673721607214</v>
      </c>
      <c r="DJ111" s="1">
        <f>6*((BE111-BE135)/(BE134-BE135))+1</f>
        <v>1.6855984311071643</v>
      </c>
      <c r="DL111" s="1">
        <f>6*((BG111-BG135)/(BG134-BG135))+1</f>
        <v>1.0812634551876861</v>
      </c>
      <c r="DM111" s="1">
        <f t="shared" si="157"/>
        <v>2.9222713568285084</v>
      </c>
      <c r="DN111" s="27">
        <v>105</v>
      </c>
      <c r="DO111" s="5" t="s">
        <v>263</v>
      </c>
      <c r="DP111" s="1">
        <v>3.1324384446035247</v>
      </c>
      <c r="DQ111" s="1" t="s">
        <v>293</v>
      </c>
      <c r="DR111" s="1">
        <v>3.0035632565194597</v>
      </c>
      <c r="DS111" s="5" t="s">
        <v>293</v>
      </c>
      <c r="DT111" s="1">
        <v>3.0053563285485638</v>
      </c>
    </row>
    <row r="112" spans="1:124">
      <c r="A112" s="6" t="s">
        <v>297</v>
      </c>
      <c r="B112" s="5" t="s">
        <v>86</v>
      </c>
      <c r="C112" s="22"/>
      <c r="D112" s="20">
        <v>25.04</v>
      </c>
      <c r="E112" s="20">
        <v>0.12099892503425615</v>
      </c>
      <c r="F112" s="23">
        <v>9.5399999999999991</v>
      </c>
      <c r="G112" s="23">
        <v>1145</v>
      </c>
      <c r="H112" s="23">
        <v>32371.200000000001</v>
      </c>
      <c r="I112" s="21">
        <v>9.9499999999999993</v>
      </c>
      <c r="J112" s="31">
        <v>0</v>
      </c>
      <c r="K112" s="31">
        <v>652944.36861272261</v>
      </c>
      <c r="L112" s="31">
        <v>217213.25205773732</v>
      </c>
      <c r="M112" s="6">
        <v>-6148.4293712530343</v>
      </c>
      <c r="N112" s="1">
        <v>5629.2</v>
      </c>
      <c r="O112" s="1">
        <v>380.9</v>
      </c>
      <c r="P112" s="1">
        <v>203.3</v>
      </c>
      <c r="Q112" s="1">
        <v>48.769747462360947</v>
      </c>
      <c r="R112" s="1">
        <v>2062.9</v>
      </c>
      <c r="S112" s="1">
        <v>205.4</v>
      </c>
      <c r="T112" s="1">
        <v>0.95279795589597727</v>
      </c>
      <c r="U112" s="1">
        <v>4.5582916315711243E-3</v>
      </c>
      <c r="V112" s="19">
        <v>1.3421819730319037E-5</v>
      </c>
      <c r="W112" s="24">
        <v>4.6729063047285457</v>
      </c>
      <c r="X112" s="1">
        <v>5.449088606333659E-3</v>
      </c>
      <c r="Y112" s="1">
        <v>1000</v>
      </c>
      <c r="Z112" s="17">
        <v>3.1787749783115597E-2</v>
      </c>
      <c r="AA112" s="25">
        <v>0.2039299088170374</v>
      </c>
      <c r="AB112" s="25">
        <v>0.88169999431180612</v>
      </c>
      <c r="AC112" s="1">
        <v>1.0481221043949138E-3</v>
      </c>
      <c r="AD112" s="1">
        <v>2743.9733552475045</v>
      </c>
      <c r="AE112" s="1">
        <v>89890.108747001301</v>
      </c>
      <c r="AF112" s="1">
        <v>54.47</v>
      </c>
      <c r="AG112" s="24">
        <v>1908.0796869452765</v>
      </c>
      <c r="AH112" s="24">
        <v>0.18455002129188675</v>
      </c>
      <c r="AI112" s="24">
        <v>0.35213614685236738</v>
      </c>
      <c r="AJ112" s="24">
        <v>1.1965296054839114</v>
      </c>
      <c r="AK112" s="24">
        <v>1.7044490892075148</v>
      </c>
      <c r="AL112" s="24">
        <v>75.307024126331044</v>
      </c>
      <c r="AM112" s="24">
        <v>22.127700073575976</v>
      </c>
      <c r="AN112" s="24">
        <v>6.9403009660049717</v>
      </c>
      <c r="AO112" s="24">
        <v>34.739454094292803</v>
      </c>
      <c r="AP112" s="24">
        <v>8114.4653465346537</v>
      </c>
      <c r="AQ112" s="1">
        <v>315.09457900807382</v>
      </c>
      <c r="AR112" s="24">
        <v>600.41098901098906</v>
      </c>
      <c r="AS112" s="24">
        <v>15.387445458151527</v>
      </c>
      <c r="AT112" s="24">
        <v>316.92857142857144</v>
      </c>
      <c r="AU112" s="24">
        <v>1649.0966971708024</v>
      </c>
      <c r="AV112" s="26">
        <v>231.47784240587339</v>
      </c>
      <c r="AW112" s="24">
        <v>109680.80319463871</v>
      </c>
      <c r="AX112" s="24">
        <v>0.93168230815834296</v>
      </c>
      <c r="AY112" s="26">
        <v>0.86915444496519245</v>
      </c>
      <c r="AZ112" s="24">
        <v>0.88864439135355111</v>
      </c>
      <c r="BA112" s="24">
        <v>4.8143855867617068E-2</v>
      </c>
      <c r="BB112" s="24">
        <v>37.447910800765854</v>
      </c>
      <c r="BC112" s="24">
        <v>0.13392511097567567</v>
      </c>
      <c r="BD112" s="24">
        <v>-0.47949886748672305</v>
      </c>
      <c r="BE112" s="26">
        <v>-0.89977677061735806</v>
      </c>
      <c r="BF112" s="26">
        <v>-0.3325737831863626</v>
      </c>
      <c r="BG112" s="26">
        <v>278359.59949896357</v>
      </c>
      <c r="BI112" s="1">
        <f t="shared" si="158"/>
        <v>4.7746406570841895</v>
      </c>
      <c r="BJ112" s="1">
        <f t="shared" si="159"/>
        <v>4.6782070422482374</v>
      </c>
      <c r="BK112" s="1">
        <f t="shared" si="109"/>
        <v>6.1297577854671275</v>
      </c>
      <c r="BL112" s="1">
        <f t="shared" si="147"/>
        <v>6.7490498173270268</v>
      </c>
      <c r="BM112" s="1">
        <f t="shared" si="160"/>
        <v>5.6973450646517731</v>
      </c>
      <c r="BN112" s="1">
        <f t="shared" si="111"/>
        <v>5.630225080385852</v>
      </c>
      <c r="BO112" s="1">
        <f t="shared" si="112"/>
        <v>1.0199127146164999</v>
      </c>
      <c r="BP112" s="1">
        <f t="shared" si="113"/>
        <v>2.2288278746482977</v>
      </c>
      <c r="BQ112" s="1">
        <f t="shared" si="114"/>
        <v>1.2207807699575988</v>
      </c>
      <c r="BR112" s="1">
        <f t="shared" si="115"/>
        <v>1.5796702487683878</v>
      </c>
      <c r="BT112" s="1">
        <f t="shared" si="148"/>
        <v>3.1463976945244956</v>
      </c>
      <c r="BV112" s="1">
        <f t="shared" ref="BV112:CO112" si="169">6*((Q112-Q135)/(Q134-Q135))+1</f>
        <v>4.4830280985438948</v>
      </c>
      <c r="BW112" s="1">
        <f t="shared" si="169"/>
        <v>6.8092105263157903</v>
      </c>
      <c r="BX112" s="1">
        <f t="shared" si="169"/>
        <v>4.543891402714932</v>
      </c>
      <c r="BY112" s="1">
        <f t="shared" si="169"/>
        <v>5.7512088295621346</v>
      </c>
      <c r="CB112" s="1">
        <f t="shared" si="169"/>
        <v>1.5805371362300555</v>
      </c>
      <c r="CC112" s="1">
        <f t="shared" si="150"/>
        <v>2.2396707399830538</v>
      </c>
      <c r="CE112" s="1">
        <f t="shared" si="151"/>
        <v>4.9415634583197052</v>
      </c>
      <c r="CF112" s="1">
        <f t="shared" si="169"/>
        <v>3.5614074449805995</v>
      </c>
      <c r="CG112" s="1">
        <f t="shared" si="169"/>
        <v>1.8736144505933394</v>
      </c>
      <c r="CI112" s="1">
        <f t="shared" si="169"/>
        <v>2.6110617816844952</v>
      </c>
      <c r="CJ112" s="1">
        <f t="shared" si="169"/>
        <v>7</v>
      </c>
      <c r="CK112" s="1">
        <f t="shared" si="169"/>
        <v>1</v>
      </c>
      <c r="CL112" s="1">
        <f t="shared" si="169"/>
        <v>1.6436139063679198</v>
      </c>
      <c r="CM112" s="1">
        <f t="shared" si="169"/>
        <v>1.1379083337751852</v>
      </c>
      <c r="CO112" s="1">
        <f t="shared" si="169"/>
        <v>1.9815822124292357</v>
      </c>
      <c r="CQ112" s="1">
        <f t="shared" si="152"/>
        <v>4.9547707054910735</v>
      </c>
      <c r="CU112" s="1">
        <f>6*((AP112-AP134)/(AP135-AP134))+1</f>
        <v>5.3523338031447985</v>
      </c>
      <c r="CV112" s="1">
        <f>6*((AQ112-AQ134)/(AQ135-AQ134))+1</f>
        <v>6.6888629118986378</v>
      </c>
      <c r="CX112" s="1">
        <f>6*((AS112-AS134)/(AS135-AS134))+1</f>
        <v>6.8995099313047241</v>
      </c>
      <c r="CY112" s="1">
        <f t="shared" si="153"/>
        <v>4.2908656057400423</v>
      </c>
      <c r="CZ112" s="1">
        <f>6*((AU112-AU135)/(AU134-AU135))+1</f>
        <v>1.5721220491843013</v>
      </c>
      <c r="DA112" s="1">
        <f t="shared" si="154"/>
        <v>5.2725106198988918</v>
      </c>
      <c r="DB112" s="1">
        <f t="shared" si="155"/>
        <v>1.7984716234487292</v>
      </c>
      <c r="DC112" s="1">
        <f>6*((AX112-AX135)/(AX134-AX135))+1</f>
        <v>4.5947991760490545</v>
      </c>
      <c r="DD112" s="1">
        <f>6*((AY112-AY135)/(AY134-AY135))+1</f>
        <v>6.1085506153901568</v>
      </c>
      <c r="DE112" s="1">
        <f>6*((AZ112-AZ135)/(AZ134-AZ135))+1</f>
        <v>6.3087288661948069</v>
      </c>
      <c r="DF112" s="1">
        <f>6*((BA112-BA135)/(BA134-BA135))+1</f>
        <v>6.0800163360912114</v>
      </c>
      <c r="DG112" s="1">
        <f t="shared" si="156"/>
        <v>2.6388163081428084</v>
      </c>
      <c r="DI112" s="1">
        <f>6*((BD112-BD135)/(BD134-BD135))+1</f>
        <v>1.8993940404432244</v>
      </c>
      <c r="DJ112" s="1">
        <f>6*((BE112-BE135)/(BE134-BE135))+1</f>
        <v>1.2993481343177393</v>
      </c>
      <c r="DL112" s="1">
        <f>6*((BG112-BG135)/(BG134-BG135))+1</f>
        <v>1.7475929504428054</v>
      </c>
      <c r="DM112" s="1">
        <f t="shared" si="157"/>
        <v>3.8457096844848286</v>
      </c>
      <c r="DN112" s="27">
        <v>106</v>
      </c>
      <c r="DO112" s="5" t="s">
        <v>88</v>
      </c>
      <c r="DP112" s="1">
        <v>3.1238491320374622</v>
      </c>
      <c r="DQ112" s="1" t="s">
        <v>82</v>
      </c>
      <c r="DR112" s="1">
        <v>3.0020005088219199</v>
      </c>
      <c r="DS112" s="5" t="s">
        <v>82</v>
      </c>
      <c r="DT112" s="1">
        <v>2.99847939868752</v>
      </c>
    </row>
    <row r="113" spans="1:124">
      <c r="A113" s="6" t="s">
        <v>298</v>
      </c>
      <c r="B113" s="5" t="s">
        <v>185</v>
      </c>
      <c r="C113" s="22"/>
      <c r="D113" s="20">
        <v>43.46</v>
      </c>
      <c r="E113" s="20">
        <v>4.6780725679808247E-2</v>
      </c>
      <c r="F113" s="23">
        <v>19.02</v>
      </c>
      <c r="G113" s="23">
        <v>5092.2</v>
      </c>
      <c r="H113" s="23">
        <v>35645.300000000003</v>
      </c>
      <c r="I113" s="21">
        <v>7.36</v>
      </c>
      <c r="J113" s="31">
        <v>0</v>
      </c>
      <c r="K113" s="31">
        <v>64609.391846990402</v>
      </c>
      <c r="L113" s="31">
        <v>76542.115482995738</v>
      </c>
      <c r="M113" s="6">
        <v>-1037.0069133794225</v>
      </c>
      <c r="N113" s="1">
        <v>14.5</v>
      </c>
      <c r="O113" s="1">
        <v>36.4</v>
      </c>
      <c r="P113" s="1">
        <v>401.9</v>
      </c>
      <c r="Q113" s="1">
        <v>0.42730804198694106</v>
      </c>
      <c r="R113" s="1">
        <v>104</v>
      </c>
      <c r="S113" s="1">
        <v>46.8</v>
      </c>
      <c r="T113" s="1">
        <v>0.97040252565114449</v>
      </c>
      <c r="U113" s="1">
        <v>4.0666937779585197E-4</v>
      </c>
      <c r="V113" s="19">
        <v>0</v>
      </c>
      <c r="W113" s="24">
        <v>4.8369004956157067</v>
      </c>
      <c r="X113" s="1">
        <v>2.8999608587419123E-3</v>
      </c>
      <c r="Y113" s="1">
        <v>418.25095057034218</v>
      </c>
      <c r="Z113" s="17">
        <v>4.7276634432597733E-2</v>
      </c>
      <c r="AA113" s="25">
        <v>0.34325150838912305</v>
      </c>
      <c r="AB113" s="25">
        <v>103.83045425867508</v>
      </c>
      <c r="AC113" s="1">
        <v>1.983635011157947E-3</v>
      </c>
      <c r="AD113" s="1">
        <v>5802.6859244565667</v>
      </c>
      <c r="AE113" s="1">
        <v>372.83861928680375</v>
      </c>
      <c r="AF113" s="1">
        <v>54.47</v>
      </c>
      <c r="AG113" s="24">
        <v>133.40922722832815</v>
      </c>
      <c r="AH113" s="24">
        <v>1.611703446565832</v>
      </c>
      <c r="AI113" s="24">
        <v>0.21501611132758072</v>
      </c>
      <c r="AJ113" s="24">
        <v>0.65782296057525413</v>
      </c>
      <c r="AK113" s="24">
        <v>1.719150343003554</v>
      </c>
      <c r="AL113" s="24">
        <v>77.006364162327472</v>
      </c>
      <c r="AM113" s="24">
        <v>21.406727828746178</v>
      </c>
      <c r="AN113" s="24">
        <v>3.6366641871229026</v>
      </c>
      <c r="AO113" s="24">
        <v>25.559105431309906</v>
      </c>
      <c r="AP113" s="24">
        <v>4033</v>
      </c>
      <c r="AQ113" s="1">
        <v>672.16666666666663</v>
      </c>
      <c r="AR113" s="24">
        <v>0</v>
      </c>
      <c r="AS113" s="24">
        <v>19.280487804878049</v>
      </c>
      <c r="AT113" s="24">
        <v>220</v>
      </c>
      <c r="AU113" s="24">
        <v>3643.4094974791306</v>
      </c>
      <c r="AV113" s="26">
        <v>-4.3805273163071332</v>
      </c>
      <c r="AW113" s="24">
        <v>30815.655780378853</v>
      </c>
      <c r="AX113" s="24">
        <v>0.93321167883211675</v>
      </c>
      <c r="AY113" s="26">
        <v>0.68686131386861315</v>
      </c>
      <c r="AZ113" s="24">
        <v>0.86788321167883209</v>
      </c>
      <c r="BA113" s="24">
        <v>4.7128762779077946E-2</v>
      </c>
      <c r="BB113" s="24">
        <v>0</v>
      </c>
      <c r="BC113" s="24">
        <v>-0.34401568138133609</v>
      </c>
      <c r="BD113" s="24">
        <v>-0.1561150194831129</v>
      </c>
      <c r="BE113" s="26">
        <v>-0.48636096961138192</v>
      </c>
      <c r="BF113" s="26">
        <v>-0.61572894748085849</v>
      </c>
      <c r="BG113" s="26">
        <v>75811.024661814517</v>
      </c>
      <c r="BI113" s="1">
        <f t="shared" si="158"/>
        <v>1.93788501026694</v>
      </c>
      <c r="BJ113" s="1">
        <f t="shared" si="159"/>
        <v>2.3393317082008185</v>
      </c>
      <c r="BK113" s="1">
        <f t="shared" si="109"/>
        <v>4.4896193771626294</v>
      </c>
      <c r="BL113" s="1">
        <f t="shared" si="147"/>
        <v>5.4075674757144059</v>
      </c>
      <c r="BM113" s="1">
        <f t="shared" si="160"/>
        <v>5.5461926434322955</v>
      </c>
      <c r="BN113" s="1">
        <f t="shared" si="111"/>
        <v>3.131832797427653</v>
      </c>
      <c r="BO113" s="1">
        <f t="shared" si="112"/>
        <v>1.0199127146164999</v>
      </c>
      <c r="BP113" s="1">
        <f t="shared" si="113"/>
        <v>1.1145586289470444</v>
      </c>
      <c r="BQ113" s="1">
        <f t="shared" si="114"/>
        <v>1.0724843119116438</v>
      </c>
      <c r="BR113" s="1">
        <f t="shared" si="115"/>
        <v>1.0842982246156772</v>
      </c>
      <c r="BT113" s="1">
        <f t="shared" si="148"/>
        <v>1.1608069164265129</v>
      </c>
      <c r="BV113" s="1">
        <f t="shared" ref="BV113:CO113" si="170">6*((Q113-Q135)/(Q134-Q135))+1</f>
        <v>1.0280915311660785</v>
      </c>
      <c r="BW113" s="1">
        <f t="shared" si="170"/>
        <v>1.2059496567505721</v>
      </c>
      <c r="BX113" s="1">
        <f t="shared" si="170"/>
        <v>1.6733031674208143</v>
      </c>
      <c r="BY113" s="1">
        <f t="shared" si="170"/>
        <v>6.4046102942286218</v>
      </c>
      <c r="CB113" s="1">
        <f t="shared" si="170"/>
        <v>1.600910906155564</v>
      </c>
      <c r="CC113" s="1">
        <f t="shared" si="150"/>
        <v>1.6597427356016734</v>
      </c>
      <c r="CE113" s="1">
        <f t="shared" si="151"/>
        <v>6.862127894653459</v>
      </c>
      <c r="CF113" s="1">
        <f t="shared" si="170"/>
        <v>5.3113193851203579</v>
      </c>
      <c r="CG113" s="1">
        <f t="shared" si="170"/>
        <v>3.0155798486926155</v>
      </c>
      <c r="CI113" s="1">
        <f t="shared" si="170"/>
        <v>4.4069155613820863</v>
      </c>
      <c r="CJ113" s="1">
        <f t="shared" si="170"/>
        <v>1.0223459591821802</v>
      </c>
      <c r="CK113" s="1">
        <f t="shared" si="170"/>
        <v>1</v>
      </c>
      <c r="CL113" s="1">
        <f t="shared" si="170"/>
        <v>1.0351444219367569</v>
      </c>
      <c r="CM113" s="1">
        <f t="shared" si="170"/>
        <v>2.2376420605759888</v>
      </c>
      <c r="CO113" s="1">
        <f t="shared" si="170"/>
        <v>1.8118289780511394</v>
      </c>
      <c r="CQ113" s="1">
        <f t="shared" si="152"/>
        <v>5.8118872175819112</v>
      </c>
      <c r="CU113" s="1">
        <f>6*((AP113-AP134)/(AP135-AP134))+1</f>
        <v>6.2647827358028625</v>
      </c>
      <c r="CV113" s="1">
        <f>6*((AQ113-AQ134)/(AQ135-AQ134))+1</f>
        <v>6.3362755397321298</v>
      </c>
      <c r="CX113" s="1">
        <f>6*((AS113-AS134)/(AS135-AS134))+1</f>
        <v>6.7973979946996277</v>
      </c>
      <c r="CY113" s="1">
        <f t="shared" si="153"/>
        <v>3.1674179008370897</v>
      </c>
      <c r="CZ113" s="1">
        <f>6*((AU113-AU135)/(AU134-AU135))+1</f>
        <v>2.7249076030396666</v>
      </c>
      <c r="DA113" s="1">
        <f t="shared" si="154"/>
        <v>7</v>
      </c>
      <c r="DB113" s="1">
        <f t="shared" si="155"/>
        <v>1.2025633068408108</v>
      </c>
      <c r="DC113" s="1">
        <f>6*((AX113-AX135)/(AX134-AX135))+1</f>
        <v>4.6619003301119992</v>
      </c>
      <c r="DD113" s="1">
        <f>6*((AY113-AY135)/(AY134-AY135))+1</f>
        <v>4.5696876569449456</v>
      </c>
      <c r="DE113" s="1">
        <f>6*((AZ113-AZ135)/(AZ134-AZ135))+1</f>
        <v>6.1449762086013262</v>
      </c>
      <c r="DF113" s="1">
        <f>6*((BA113-BA135)/(BA134-BA135))+1</f>
        <v>6.0072081221203923</v>
      </c>
      <c r="DG113" s="1">
        <f t="shared" si="156"/>
        <v>7</v>
      </c>
      <c r="DI113" s="1">
        <f>6*((BD113-BD135)/(BD134-BD135))+1</f>
        <v>2.5042328654420531</v>
      </c>
      <c r="DJ113" s="1">
        <f>6*((BE113-BE135)/(BE134-BE135))+1</f>
        <v>2.7612566942573258</v>
      </c>
      <c r="DL113" s="1">
        <f>6*((BG113-BG135)/(BG134-BG135))+1</f>
        <v>1.2036063699798119</v>
      </c>
      <c r="DM113" s="1">
        <f t="shared" si="157"/>
        <v>3.398526256086476</v>
      </c>
      <c r="DN113" s="27">
        <v>107</v>
      </c>
      <c r="DO113" s="5" t="s">
        <v>82</v>
      </c>
      <c r="DP113" s="1">
        <v>3.1136032325347527</v>
      </c>
      <c r="DQ113" s="1" t="s">
        <v>88</v>
      </c>
      <c r="DR113" s="1">
        <v>2.9908053169039768</v>
      </c>
      <c r="DS113" s="5" t="s">
        <v>88</v>
      </c>
      <c r="DT113" s="1">
        <v>2.9885312573463492</v>
      </c>
    </row>
    <row r="114" spans="1:124">
      <c r="A114" s="6" t="s">
        <v>299</v>
      </c>
      <c r="B114" s="5" t="s">
        <v>146</v>
      </c>
      <c r="C114" s="22"/>
      <c r="D114" s="20">
        <v>18.079999999999998</v>
      </c>
      <c r="E114" s="20">
        <v>7.1889159986057855E-2</v>
      </c>
      <c r="F114" s="23">
        <v>9.86</v>
      </c>
      <c r="G114" s="23">
        <v>1566.2</v>
      </c>
      <c r="H114" s="23">
        <v>9201.6</v>
      </c>
      <c r="I114" s="21">
        <v>9.16</v>
      </c>
      <c r="J114" s="31">
        <v>0</v>
      </c>
      <c r="K114" s="31">
        <v>48292.837969040615</v>
      </c>
      <c r="L114" s="31">
        <v>93224.250603688954</v>
      </c>
      <c r="M114" s="6">
        <v>-1441.5738594606819</v>
      </c>
      <c r="N114" s="1">
        <v>144.5</v>
      </c>
      <c r="O114" s="1">
        <v>56.6</v>
      </c>
      <c r="P114" s="1">
        <v>0</v>
      </c>
      <c r="Q114" s="1">
        <v>0.48656979783896825</v>
      </c>
      <c r="R114" s="1">
        <v>260.89999999999998</v>
      </c>
      <c r="S114" s="1">
        <v>80.400000000000006</v>
      </c>
      <c r="T114" s="1">
        <v>0.95212207659391235</v>
      </c>
      <c r="U114" s="1">
        <v>5.6532308214144388E-4</v>
      </c>
      <c r="V114" s="19">
        <v>0</v>
      </c>
      <c r="W114" s="24">
        <v>29.538380062305293</v>
      </c>
      <c r="X114" s="1">
        <v>1.405255229449271E-3</v>
      </c>
      <c r="Y114" s="1">
        <v>899.99999999999989</v>
      </c>
      <c r="Z114" s="17">
        <v>1.7340536772394562E-2</v>
      </c>
      <c r="AA114" s="25">
        <v>0.25251612059951201</v>
      </c>
      <c r="AB114" s="25">
        <v>50.42128519070441</v>
      </c>
      <c r="AC114" s="1">
        <v>1.764552108748693E-3</v>
      </c>
      <c r="AD114" s="1">
        <v>3464.7263855001743</v>
      </c>
      <c r="AE114" s="1">
        <v>3599.4013469499246</v>
      </c>
      <c r="AF114" s="1">
        <v>54.47</v>
      </c>
      <c r="AG114" s="24">
        <v>5864.2577928134524</v>
      </c>
      <c r="AH114" s="24">
        <v>7.7335308469850123E-2</v>
      </c>
      <c r="AI114" s="24">
        <v>0.45351418535395077</v>
      </c>
      <c r="AJ114" s="24">
        <v>0.45419789125130705</v>
      </c>
      <c r="AK114" s="24">
        <v>1.9453642384105958</v>
      </c>
      <c r="AL114" s="24">
        <v>74.232093063785285</v>
      </c>
      <c r="AM114" s="24">
        <v>21.425148135238761</v>
      </c>
      <c r="AN114" s="24">
        <v>2.5923666782851167</v>
      </c>
      <c r="AO114" s="24">
        <v>3.5587188612099641</v>
      </c>
      <c r="AP114" s="24">
        <v>10200.888888888889</v>
      </c>
      <c r="AQ114" s="1">
        <v>1995.8260869565217</v>
      </c>
      <c r="AR114" s="24">
        <v>3278.8571428571427</v>
      </c>
      <c r="AS114" s="24">
        <v>23.576953433307025</v>
      </c>
      <c r="AT114" s="24">
        <v>288</v>
      </c>
      <c r="AU114" s="24">
        <v>1170.9070985099336</v>
      </c>
      <c r="AV114" s="26">
        <v>6.7423318229348208</v>
      </c>
      <c r="AW114" s="24">
        <v>39205.748376502313</v>
      </c>
      <c r="AX114" s="24">
        <v>0.91842725431016659</v>
      </c>
      <c r="AY114" s="26">
        <v>0.90933145904824908</v>
      </c>
      <c r="AZ114" s="24">
        <v>0.9127630545334271</v>
      </c>
      <c r="BA114" s="24">
        <v>4.5274974745815155E-2</v>
      </c>
      <c r="BB114" s="24">
        <v>2.4875621890547261</v>
      </c>
      <c r="BC114" s="24">
        <v>-5.9628693587115145E-3</v>
      </c>
      <c r="BD114" s="24">
        <v>-0.66003403053730769</v>
      </c>
      <c r="BE114" s="26">
        <v>-0.89988739551903707</v>
      </c>
      <c r="BF114" s="26">
        <v>-0.76769719437584683</v>
      </c>
      <c r="BG114" s="26">
        <v>101741.23316608979</v>
      </c>
      <c r="BI114" s="1">
        <f t="shared" si="158"/>
        <v>5.8465092402464069</v>
      </c>
      <c r="BJ114" s="1">
        <f t="shared" si="159"/>
        <v>3.1305863894816008</v>
      </c>
      <c r="BK114" s="1">
        <f t="shared" si="109"/>
        <v>6.0743944636678204</v>
      </c>
      <c r="BL114" s="1">
        <f t="shared" si="147"/>
        <v>6.6059021779149782</v>
      </c>
      <c r="BM114" s="1">
        <f t="shared" si="160"/>
        <v>6.7669950871577456</v>
      </c>
      <c r="BN114" s="1">
        <f t="shared" si="111"/>
        <v>4.8681672025723479</v>
      </c>
      <c r="BO114" s="1">
        <f t="shared" si="112"/>
        <v>1.0199127146164999</v>
      </c>
      <c r="BP114" s="1">
        <f t="shared" si="113"/>
        <v>1.0836561075943723</v>
      </c>
      <c r="BQ114" s="1">
        <f t="shared" si="114"/>
        <v>1.0900707309260975</v>
      </c>
      <c r="BR114" s="1">
        <f t="shared" si="115"/>
        <v>1.1235067127884444</v>
      </c>
      <c r="BT114" s="1">
        <f t="shared" si="148"/>
        <v>1.2772334293948127</v>
      </c>
      <c r="BV114" s="1">
        <f t="shared" ref="BV114:CO114" si="171">6*((Q114-Q135)/(Q134-Q135))+1</f>
        <v>1.0323268492384614</v>
      </c>
      <c r="BW114" s="1">
        <f t="shared" si="171"/>
        <v>1.6547482837528604</v>
      </c>
      <c r="BX114" s="1">
        <f t="shared" si="171"/>
        <v>2.2814479638009053</v>
      </c>
      <c r="BY114" s="1">
        <f t="shared" si="171"/>
        <v>5.7261232675717686</v>
      </c>
      <c r="CB114" s="1">
        <f t="shared" si="171"/>
        <v>4.6696919330253586</v>
      </c>
      <c r="CC114" s="1">
        <f t="shared" si="150"/>
        <v>1.3196963595217714</v>
      </c>
      <c r="CE114" s="1">
        <f t="shared" si="151"/>
        <v>3.1501624542805398</v>
      </c>
      <c r="CF114" s="1">
        <f t="shared" si="171"/>
        <v>4.1716616509719735</v>
      </c>
      <c r="CG114" s="1">
        <f t="shared" si="171"/>
        <v>2.4231353509162159</v>
      </c>
      <c r="CI114" s="1">
        <f t="shared" si="171"/>
        <v>3.0342355923385811</v>
      </c>
      <c r="CJ114" s="1">
        <f t="shared" si="171"/>
        <v>1.2378046712212138</v>
      </c>
      <c r="CK114" s="1">
        <f t="shared" si="171"/>
        <v>1</v>
      </c>
      <c r="CL114" s="1">
        <f t="shared" si="171"/>
        <v>3.0000424417138016</v>
      </c>
      <c r="CM114" s="1">
        <f t="shared" si="171"/>
        <v>1.0552909826119607</v>
      </c>
      <c r="CO114" s="1">
        <f t="shared" si="171"/>
        <v>1.7476641595086373</v>
      </c>
      <c r="CQ114" s="1">
        <f t="shared" si="152"/>
        <v>4.4125948351232109</v>
      </c>
      <c r="CU114" s="1">
        <f>6*((AP114-AP134)/(AP135-AP134))+1</f>
        <v>4.8858947248588223</v>
      </c>
      <c r="CV114" s="1">
        <f>6*((AQ114-AQ134)/(AQ135-AQ134))+1</f>
        <v>5.0292408742567511</v>
      </c>
      <c r="CX114" s="1">
        <f>6*((AS114-AS134)/(AS135-AS134))+1</f>
        <v>6.6847045311299302</v>
      </c>
      <c r="CY114" s="1">
        <f t="shared" si="153"/>
        <v>3.9555698647778494</v>
      </c>
      <c r="CZ114" s="1">
        <f>6*((AU114-AU135)/(AU134-AU135))+1</f>
        <v>1.2957110161432865</v>
      </c>
      <c r="DA114" s="1">
        <f t="shared" si="154"/>
        <v>6.9185332237222106</v>
      </c>
      <c r="DB114" s="1">
        <f t="shared" si="155"/>
        <v>1.2659591936053167</v>
      </c>
      <c r="DC114" s="1">
        <f>6*((AX114-AX135)/(AX134-AX135))+1</f>
        <v>4.0132335519453832</v>
      </c>
      <c r="DD114" s="1">
        <f>6*((AY114-AY135)/(AY134-AY135))+1</f>
        <v>6.4477127021974283</v>
      </c>
      <c r="DE114" s="1">
        <f>6*((AZ114-AZ135)/(AZ134-AZ135))+1</f>
        <v>6.498963489428478</v>
      </c>
      <c r="DF114" s="1">
        <f>6*((BA114-BA135)/(BA134-BA135))+1</f>
        <v>5.8742439661171399</v>
      </c>
      <c r="DG114" s="1">
        <f t="shared" si="156"/>
        <v>6.710298507462686</v>
      </c>
      <c r="DI114" s="1">
        <f>6*((BD114-BD135)/(BD134-BD135))+1</f>
        <v>1.5617313013652088</v>
      </c>
      <c r="DJ114" s="1">
        <f>6*((BE114-BE135)/(BE134-BE135))+1</f>
        <v>1.2989569458573236</v>
      </c>
      <c r="DL114" s="1">
        <f>6*((BG114-BG135)/(BG134-BG135))+1</f>
        <v>1.2732473707435754</v>
      </c>
      <c r="DM114" s="1">
        <f t="shared" si="157"/>
        <v>3.4408943408468993</v>
      </c>
      <c r="DN114" s="27">
        <v>108</v>
      </c>
      <c r="DO114" s="28" t="s">
        <v>238</v>
      </c>
      <c r="DP114" s="1">
        <v>3.1130118964957312</v>
      </c>
      <c r="DQ114" s="1" t="s">
        <v>226</v>
      </c>
      <c r="DR114" s="1">
        <v>2.9771386830963067</v>
      </c>
      <c r="DS114" s="5" t="s">
        <v>97</v>
      </c>
      <c r="DT114" s="1">
        <v>2.9675969919421732</v>
      </c>
    </row>
    <row r="115" spans="1:124">
      <c r="A115" s="6" t="s">
        <v>300</v>
      </c>
      <c r="B115" s="5" t="s">
        <v>89</v>
      </c>
      <c r="C115" s="22"/>
      <c r="D115" s="20">
        <v>22.72</v>
      </c>
      <c r="E115" s="20">
        <v>8.1015276468590317E-2</v>
      </c>
      <c r="F115" s="23">
        <v>8.24</v>
      </c>
      <c r="G115" s="23">
        <v>1884.4</v>
      </c>
      <c r="H115" s="23">
        <v>15326.7</v>
      </c>
      <c r="I115" s="21">
        <v>9.7200000000000006</v>
      </c>
      <c r="J115" s="31">
        <v>0</v>
      </c>
      <c r="K115" s="31">
        <v>238672.82952491863</v>
      </c>
      <c r="L115" s="31">
        <v>111486.11333215667</v>
      </c>
      <c r="M115" s="6">
        <v>-2704.4094890546135</v>
      </c>
      <c r="N115" s="1">
        <v>1590.6</v>
      </c>
      <c r="O115" s="1">
        <v>196.6</v>
      </c>
      <c r="P115" s="1">
        <v>0</v>
      </c>
      <c r="Q115" s="1">
        <v>27.593721497345793</v>
      </c>
      <c r="R115" s="1">
        <v>1219</v>
      </c>
      <c r="S115" s="1">
        <v>188.7</v>
      </c>
      <c r="T115" s="1">
        <v>0.94333762318155157</v>
      </c>
      <c r="U115" s="1">
        <v>1.1425045435043556E-3</v>
      </c>
      <c r="V115" s="19">
        <v>7.6325099127222495E-6</v>
      </c>
      <c r="W115" s="24">
        <v>38.576542553191494</v>
      </c>
      <c r="X115" s="1">
        <v>6.2190930510734154E-4</v>
      </c>
      <c r="Y115" s="1">
        <v>499.99999999999994</v>
      </c>
      <c r="Z115" s="17">
        <v>1.5192510981273636E-2</v>
      </c>
      <c r="AA115" s="25">
        <v>0.18866419627762493</v>
      </c>
      <c r="AB115" s="25">
        <v>1.0638734619843673</v>
      </c>
      <c r="AC115" s="1">
        <v>1.8546999087915065E-3</v>
      </c>
      <c r="AD115" s="1">
        <v>1500.0540000076326</v>
      </c>
      <c r="AE115" s="1">
        <v>30610.728441583356</v>
      </c>
      <c r="AF115" s="1">
        <v>57.46</v>
      </c>
      <c r="AG115" s="24">
        <v>7407.4204078246794</v>
      </c>
      <c r="AH115" s="24">
        <v>2.8621912172708434E-2</v>
      </c>
      <c r="AI115" s="24">
        <v>0.21201453633908607</v>
      </c>
      <c r="AJ115" s="24">
        <v>0.77609459732785824</v>
      </c>
      <c r="AK115" s="24">
        <v>1.5556963329606124</v>
      </c>
      <c r="AL115" s="24">
        <v>76.849643370974334</v>
      </c>
      <c r="AM115" s="24">
        <v>13.396963024305727</v>
      </c>
      <c r="AN115" s="24">
        <v>1.5856539343680474</v>
      </c>
      <c r="AO115" s="24">
        <v>4.2728955989175335</v>
      </c>
      <c r="AP115" s="24">
        <v>27582.842105263157</v>
      </c>
      <c r="AQ115" s="1">
        <v>4721.3873873873872</v>
      </c>
      <c r="AR115" s="24">
        <v>21836.416666666668</v>
      </c>
      <c r="AS115" s="24">
        <v>25.469280420750657</v>
      </c>
      <c r="AT115" s="24">
        <v>366.86956521739131</v>
      </c>
      <c r="AU115" s="24">
        <v>774.67992707136773</v>
      </c>
      <c r="AV115" s="26">
        <v>49.873491148196628</v>
      </c>
      <c r="AW115" s="24">
        <v>58409.172066508458</v>
      </c>
      <c r="AX115" s="24">
        <v>0.94172471733118635</v>
      </c>
      <c r="AY115" s="26">
        <v>0.93381349109111911</v>
      </c>
      <c r="AZ115" s="24">
        <v>0.93955438092904398</v>
      </c>
      <c r="BA115" s="24">
        <v>4.6953071001358114E-2</v>
      </c>
      <c r="BB115" s="24">
        <v>5.0461361014994228</v>
      </c>
      <c r="BC115" s="24">
        <v>4.0910973036307058E-2</v>
      </c>
      <c r="BD115" s="24">
        <v>-0.50469315274023319</v>
      </c>
      <c r="BE115" s="26">
        <v>-0.92414128720212274</v>
      </c>
      <c r="BF115" s="26">
        <v>-0.14306943764287988</v>
      </c>
      <c r="BG115" s="26">
        <v>147564.96339445986</v>
      </c>
      <c r="BI115" s="1">
        <f t="shared" si="158"/>
        <v>5.1319301848049292</v>
      </c>
      <c r="BJ115" s="1">
        <f t="shared" si="159"/>
        <v>3.4181822746188972</v>
      </c>
      <c r="BK115" s="1">
        <f t="shared" si="109"/>
        <v>6.3546712802768166</v>
      </c>
      <c r="BL115" s="1">
        <f t="shared" si="147"/>
        <v>6.4977597779602929</v>
      </c>
      <c r="BM115" s="1">
        <f t="shared" si="160"/>
        <v>6.4842231207512766</v>
      </c>
      <c r="BN115" s="1">
        <f t="shared" si="111"/>
        <v>5.4083601286173648</v>
      </c>
      <c r="BO115" s="1">
        <f t="shared" si="112"/>
        <v>1.0199127146164999</v>
      </c>
      <c r="BP115" s="1">
        <f t="shared" si="113"/>
        <v>1.444223773915609</v>
      </c>
      <c r="BQ115" s="1">
        <f t="shared" si="114"/>
        <v>1.1093225094067121</v>
      </c>
      <c r="BR115" s="1">
        <f t="shared" si="115"/>
        <v>1.2458940613513632</v>
      </c>
      <c r="BT115" s="1">
        <f t="shared" si="148"/>
        <v>2.0841498559077811</v>
      </c>
      <c r="BV115" s="1">
        <f t="shared" ref="BV115:CO115" si="172">6*((Q115-Q135)/(Q134-Q135))+1</f>
        <v>2.9696202660992874</v>
      </c>
      <c r="BW115" s="1">
        <f t="shared" si="172"/>
        <v>4.3953089244851258</v>
      </c>
      <c r="BX115" s="1">
        <f t="shared" si="172"/>
        <v>4.2416289592760181</v>
      </c>
      <c r="BY115" s="1">
        <f t="shared" si="172"/>
        <v>5.4000843580297531</v>
      </c>
      <c r="CB115" s="1">
        <f t="shared" si="172"/>
        <v>5.7925453837636098</v>
      </c>
      <c r="CC115" s="1">
        <f t="shared" si="150"/>
        <v>1.1414847186681181</v>
      </c>
      <c r="CE115" s="1">
        <f t="shared" si="151"/>
        <v>2.8838151971271682</v>
      </c>
      <c r="CF115" s="1">
        <f t="shared" si="172"/>
        <v>3.3696665180209044</v>
      </c>
      <c r="CG115" s="1">
        <f t="shared" si="172"/>
        <v>1.8756352210049911</v>
      </c>
      <c r="CI115" s="1">
        <f t="shared" si="172"/>
        <v>1.8807227173885104</v>
      </c>
      <c r="CJ115" s="1">
        <f t="shared" si="172"/>
        <v>3.041527777664538</v>
      </c>
      <c r="CK115" s="1">
        <f t="shared" si="172"/>
        <v>7</v>
      </c>
      <c r="CL115" s="1">
        <f t="shared" si="172"/>
        <v>3.5291363676357372</v>
      </c>
      <c r="CM115" s="1">
        <f t="shared" si="172"/>
        <v>1.0177534874090908</v>
      </c>
      <c r="CO115" s="1">
        <f t="shared" si="172"/>
        <v>1.8490978572522676</v>
      </c>
      <c r="CQ115" s="1">
        <f t="shared" si="152"/>
        <v>5.7328400726837145</v>
      </c>
      <c r="CU115" s="1">
        <f>6*((AP115-AP134)/(AP135-AP134))+1</f>
        <v>1</v>
      </c>
      <c r="CV115" s="1">
        <f>6*((AQ115-AQ134)/(AQ135-AQ134))+1</f>
        <v>2.3379117846626949</v>
      </c>
      <c r="CX115" s="1">
        <f>6*((AS115-AS134)/(AS135-AS134))+1</f>
        <v>6.6350700406290919</v>
      </c>
      <c r="CY115" s="1">
        <f t="shared" si="153"/>
        <v>4.8697051989137439</v>
      </c>
      <c r="CZ115" s="1">
        <f>6*((AU115-AU135)/(AU134-AU135))+1</f>
        <v>1.066677256138971</v>
      </c>
      <c r="DA115" s="1">
        <f t="shared" si="154"/>
        <v>6.6026291505548977</v>
      </c>
      <c r="DB115" s="1">
        <f t="shared" si="155"/>
        <v>1.4110610574756817</v>
      </c>
      <c r="DC115" s="1">
        <f>6*((AX115-AX135)/(AX134-AX135))+1</f>
        <v>5.0354099819351887</v>
      </c>
      <c r="DD115" s="1">
        <f>6*((AY115-AY135)/(AY134-AY135))+1</f>
        <v>6.6543825423148899</v>
      </c>
      <c r="DE115" s="1">
        <f>6*((AZ115-AZ135)/(AZ134-AZ135))+1</f>
        <v>6.7102785961070683</v>
      </c>
      <c r="DF115" s="1">
        <f>6*((BA115-BA135)/(BA134-BA135))+1</f>
        <v>5.9946065147510152</v>
      </c>
      <c r="DG115" s="1">
        <f t="shared" si="156"/>
        <v>6.4123269896193777</v>
      </c>
      <c r="DI115" s="1">
        <f>6*((BD115-BD135)/(BD134-BD135))+1</f>
        <v>1.8522720769206422</v>
      </c>
      <c r="DJ115" s="1">
        <f>6*((BE115-BE135)/(BE134-BE135))+1</f>
        <v>1.2131910612997618</v>
      </c>
      <c r="DL115" s="1">
        <f>6*((BG115-BG135)/(BG134-BG135))+1</f>
        <v>1.3963165867626548</v>
      </c>
      <c r="DM115" s="1">
        <f t="shared" si="157"/>
        <v>3.7026508654005257</v>
      </c>
      <c r="DN115" s="27">
        <v>109</v>
      </c>
      <c r="DO115" s="5" t="s">
        <v>226</v>
      </c>
      <c r="DP115" s="1">
        <v>3.1045673963316851</v>
      </c>
      <c r="DQ115" s="1" t="s">
        <v>97</v>
      </c>
      <c r="DR115" s="1">
        <v>2.9650176040630325</v>
      </c>
      <c r="DS115" s="28" t="s">
        <v>238</v>
      </c>
      <c r="DT115" s="1">
        <v>2.9564427621090275</v>
      </c>
    </row>
    <row r="116" spans="1:124">
      <c r="A116" s="6" t="s">
        <v>301</v>
      </c>
      <c r="B116" s="5" t="s">
        <v>141</v>
      </c>
      <c r="C116" s="22"/>
      <c r="D116" s="20">
        <v>23.31</v>
      </c>
      <c r="E116" s="20">
        <v>5.274436273316125E-2</v>
      </c>
      <c r="F116" s="23">
        <v>18.87</v>
      </c>
      <c r="G116" s="23">
        <v>2514.5</v>
      </c>
      <c r="H116" s="23">
        <v>19644.400000000001</v>
      </c>
      <c r="I116" s="21">
        <v>7.92</v>
      </c>
      <c r="J116" s="31">
        <v>346054.34551267227</v>
      </c>
      <c r="K116" s="31">
        <v>79862.046191374495</v>
      </c>
      <c r="L116" s="31">
        <v>827279.12752536882</v>
      </c>
      <c r="M116" s="6">
        <v>-11195.39740038355</v>
      </c>
      <c r="N116" s="1">
        <v>744.9</v>
      </c>
      <c r="O116" s="1">
        <v>117.9</v>
      </c>
      <c r="P116" s="1">
        <v>66.7</v>
      </c>
      <c r="Q116" s="1">
        <v>0.47275118102566599</v>
      </c>
      <c r="R116" s="1">
        <v>77.8</v>
      </c>
      <c r="S116" s="1">
        <v>115.2</v>
      </c>
      <c r="T116" s="1">
        <v>0.94255874673629247</v>
      </c>
      <c r="U116" s="1">
        <v>4.5173662902194761E-3</v>
      </c>
      <c r="V116" s="19">
        <v>1.6234029773210604E-5</v>
      </c>
      <c r="W116" s="24">
        <v>8.2680770174147646</v>
      </c>
      <c r="X116" s="1">
        <v>3.3863610249165038E-3</v>
      </c>
      <c r="Y116" s="1">
        <v>878.99607403252958</v>
      </c>
      <c r="Z116" s="17">
        <v>4.5049432620659427E-2</v>
      </c>
      <c r="AA116" s="25">
        <v>0.33266773811263167</v>
      </c>
      <c r="AB116" s="25">
        <v>2.4264818626189864</v>
      </c>
      <c r="AC116" s="1">
        <v>5.5195701228916052E-4</v>
      </c>
      <c r="AD116" s="1">
        <v>4726.8835533044366</v>
      </c>
      <c r="AE116" s="1">
        <v>4182.2828591169382</v>
      </c>
      <c r="AF116" s="1">
        <v>54.47</v>
      </c>
      <c r="AG116" s="24">
        <v>146.23980143153844</v>
      </c>
      <c r="AH116" s="24">
        <v>1.6802220815272977</v>
      </c>
      <c r="AI116" s="24">
        <v>0.24571534356343819</v>
      </c>
      <c r="AJ116" s="24">
        <v>17.122323414341142</v>
      </c>
      <c r="AK116" s="24">
        <v>2.0130196918781147</v>
      </c>
      <c r="AL116" s="24">
        <v>74.622964658517191</v>
      </c>
      <c r="AM116" s="24">
        <v>23.165960486371532</v>
      </c>
      <c r="AN116" s="24">
        <v>5.9091868374486598</v>
      </c>
      <c r="AO116" s="24">
        <v>21.023125437981779</v>
      </c>
      <c r="AP116" s="24">
        <v>3849.9375</v>
      </c>
      <c r="AQ116" s="1">
        <v>397.41290322580647</v>
      </c>
      <c r="AR116" s="24">
        <v>905.86764705882354</v>
      </c>
      <c r="AS116" s="24">
        <v>19.659574468085108</v>
      </c>
      <c r="AT116" s="24">
        <v>247.66666666666666</v>
      </c>
      <c r="AU116" s="24">
        <v>8741.8751075504479</v>
      </c>
      <c r="AV116" s="26">
        <v>267.17803860452278</v>
      </c>
      <c r="AW116" s="24">
        <v>67895.304454892743</v>
      </c>
      <c r="AX116" s="24">
        <v>0.93586321934945793</v>
      </c>
      <c r="AY116" s="26">
        <v>0.88665554628857379</v>
      </c>
      <c r="AZ116" s="24">
        <v>0.84487072560467058</v>
      </c>
      <c r="BA116" s="24">
        <v>2.0749968564321982E-2</v>
      </c>
      <c r="BB116" s="24">
        <v>29.88338192419825</v>
      </c>
      <c r="BC116" s="24">
        <v>0.75204467257300356</v>
      </c>
      <c r="BD116" s="24">
        <v>-0.54143264157559479</v>
      </c>
      <c r="BE116" s="26">
        <v>-0.90132309618045514</v>
      </c>
      <c r="BF116" s="26">
        <v>-0.65684446467286239</v>
      </c>
      <c r="BG116" s="26">
        <v>178234.93965978854</v>
      </c>
      <c r="BI116" s="1">
        <f t="shared" si="158"/>
        <v>5.0410677618069819</v>
      </c>
      <c r="BJ116" s="1">
        <f t="shared" si="159"/>
        <v>2.5272667932152819</v>
      </c>
      <c r="BK116" s="1">
        <f t="shared" si="109"/>
        <v>4.515570934256055</v>
      </c>
      <c r="BL116" s="1">
        <f t="shared" si="147"/>
        <v>6.2836160752216141</v>
      </c>
      <c r="BM116" s="1">
        <f t="shared" si="160"/>
        <v>6.2848917597362384</v>
      </c>
      <c r="BN116" s="1">
        <f t="shared" si="111"/>
        <v>3.672025723472669</v>
      </c>
      <c r="BO116" s="1">
        <f t="shared" si="112"/>
        <v>2.1934726645022797</v>
      </c>
      <c r="BP116" s="1">
        <f t="shared" si="113"/>
        <v>1.1434461918532801</v>
      </c>
      <c r="BQ116" s="1">
        <f t="shared" si="114"/>
        <v>1.8639163179417821</v>
      </c>
      <c r="BR116" s="1">
        <f t="shared" si="115"/>
        <v>2.0687956906643548</v>
      </c>
      <c r="BT116" s="1">
        <f t="shared" si="148"/>
        <v>1.6305475504322766</v>
      </c>
      <c r="BV116" s="1">
        <f t="shared" ref="BV116:CO116" si="173">6*((Q116-Q135)/(Q134-Q135))+1</f>
        <v>1.0313392605873448</v>
      </c>
      <c r="BW116" s="1">
        <f t="shared" si="173"/>
        <v>1.1310068649885583</v>
      </c>
      <c r="BX116" s="1">
        <f t="shared" si="173"/>
        <v>2.9113122171945705</v>
      </c>
      <c r="BY116" s="1">
        <f t="shared" si="173"/>
        <v>5.3711760110945983</v>
      </c>
      <c r="CB116" s="1">
        <f t="shared" si="173"/>
        <v>2.0271821091217745</v>
      </c>
      <c r="CC116" s="1">
        <f t="shared" si="150"/>
        <v>1.7703990485176861</v>
      </c>
      <c r="CE116" s="1">
        <f t="shared" si="151"/>
        <v>6.5859631036212125</v>
      </c>
      <c r="CF116" s="1">
        <f t="shared" si="173"/>
        <v>5.1783847501792355</v>
      </c>
      <c r="CG116" s="1">
        <f t="shared" si="173"/>
        <v>1.8907500386227769</v>
      </c>
      <c r="CI116" s="1">
        <f t="shared" si="173"/>
        <v>3.7752825750434038</v>
      </c>
      <c r="CJ116" s="1">
        <f t="shared" si="173"/>
        <v>1.2767274849034467</v>
      </c>
      <c r="CK116" s="1">
        <f t="shared" si="173"/>
        <v>1</v>
      </c>
      <c r="CL116" s="1">
        <f t="shared" si="173"/>
        <v>1.0395435557746122</v>
      </c>
      <c r="CM116" s="1">
        <f t="shared" si="173"/>
        <v>2.2904410466184402</v>
      </c>
      <c r="CO116" s="1">
        <f t="shared" si="173"/>
        <v>7</v>
      </c>
      <c r="CQ116" s="1">
        <f t="shared" si="152"/>
        <v>4.6097434286097103</v>
      </c>
      <c r="CU116" s="1">
        <f>6*((AP116-AP134)/(AP135-AP134))+1</f>
        <v>6.3057080331048567</v>
      </c>
      <c r="CV116" s="1">
        <f>6*((AQ116-AQ134)/(AQ135-AQ134))+1</f>
        <v>6.6075784804904014</v>
      </c>
      <c r="CX116" s="1">
        <f>6*((AS116-AS134)/(AS135-AS134))+1</f>
        <v>6.787454801208864</v>
      </c>
      <c r="CY116" s="1">
        <f t="shared" si="153"/>
        <v>3.4880875724404379</v>
      </c>
      <c r="CZ116" s="1">
        <f>6*((AU116-AU135)/(AU134-AU135))+1</f>
        <v>5.6720067247070007</v>
      </c>
      <c r="DA116" s="1">
        <f t="shared" si="154"/>
        <v>5.0110328954775092</v>
      </c>
      <c r="DB116" s="1">
        <f t="shared" si="155"/>
        <v>1.4827386662549915</v>
      </c>
      <c r="DC116" s="1">
        <f>6*((AX116-AX135)/(AX134-AX135))+1</f>
        <v>4.7782366976187856</v>
      </c>
      <c r="DD116" s="1">
        <f>6*((AY116-AY135)/(AY134-AY135))+1</f>
        <v>6.256289569658704</v>
      </c>
      <c r="DE116" s="1">
        <f>6*((AZ116-AZ135)/(AZ134-AZ135))+1</f>
        <v>5.9634664961707911</v>
      </c>
      <c r="DF116" s="1">
        <f>6*((BA116-BA135)/(BA134-BA135))+1</f>
        <v>4.1151718988768922</v>
      </c>
      <c r="DG116" s="1">
        <f t="shared" si="156"/>
        <v>3.5197813411078718</v>
      </c>
      <c r="DI116" s="1">
        <f>6*((BD116-BD135)/(BD134-BD135))+1</f>
        <v>1.7835566188190066</v>
      </c>
      <c r="DJ116" s="1">
        <f>6*((BE116-BE135)/(BE134-BE135))+1</f>
        <v>1.2938800642254875</v>
      </c>
      <c r="DL116" s="1">
        <f>6*((BG116-BG135)/(BG134-BG135))+1</f>
        <v>1.478687225632227</v>
      </c>
      <c r="DM116" s="1">
        <f t="shared" si="157"/>
        <v>3.5870844296136655</v>
      </c>
      <c r="DN116" s="27">
        <v>110</v>
      </c>
      <c r="DO116" s="5" t="s">
        <v>302</v>
      </c>
      <c r="DP116" s="1">
        <v>3.0736536109790871</v>
      </c>
      <c r="DQ116" s="1" t="s">
        <v>238</v>
      </c>
      <c r="DR116" s="1">
        <v>2.9626843990567995</v>
      </c>
      <c r="DS116" s="5" t="s">
        <v>226</v>
      </c>
      <c r="DT116" s="1">
        <v>2.9536502755371341</v>
      </c>
    </row>
    <row r="117" spans="1:124">
      <c r="A117" s="6" t="s">
        <v>303</v>
      </c>
      <c r="B117" s="5" t="s">
        <v>304</v>
      </c>
      <c r="C117" s="22"/>
      <c r="D117" s="20">
        <v>17.96</v>
      </c>
      <c r="E117" s="20">
        <v>8.0697562304806215E-3</v>
      </c>
      <c r="F117" s="23">
        <v>33.81</v>
      </c>
      <c r="G117" s="23">
        <v>6600.2</v>
      </c>
      <c r="H117" s="23">
        <v>11314.7</v>
      </c>
      <c r="I117" s="21">
        <v>5.88</v>
      </c>
      <c r="J117" s="31">
        <v>13745.608092968845</v>
      </c>
      <c r="K117" s="31">
        <v>23672.648077158872</v>
      </c>
      <c r="L117" s="31">
        <v>33144.250020225387</v>
      </c>
      <c r="M117" s="6">
        <v>-425.23527361449982</v>
      </c>
      <c r="N117" s="1">
        <v>17.2</v>
      </c>
      <c r="O117" s="1">
        <v>28.4</v>
      </c>
      <c r="P117" s="1">
        <v>0</v>
      </c>
      <c r="Q117" s="1">
        <v>9.0968161143599735E-2</v>
      </c>
      <c r="R117" s="1">
        <v>88.5</v>
      </c>
      <c r="S117" s="1">
        <v>30.8</v>
      </c>
      <c r="T117" s="1">
        <v>0.93574690150032613</v>
      </c>
      <c r="U117" s="1">
        <v>1.3942140118508191E-4</v>
      </c>
      <c r="V117" s="19">
        <v>2.0960405793456162E-5</v>
      </c>
      <c r="W117" s="24">
        <v>7.8746447561941393</v>
      </c>
      <c r="X117" s="1">
        <v>7.453439397021637E-3</v>
      </c>
      <c r="Y117" s="1">
        <v>1017.9109618530957</v>
      </c>
      <c r="Z117" s="17">
        <v>9.5160242302290976E-3</v>
      </c>
      <c r="AA117" s="25">
        <v>0.14552809742396614</v>
      </c>
      <c r="AB117" s="25">
        <v>40.09793484114163</v>
      </c>
      <c r="AC117" s="1">
        <v>3.1440608690184242E-4</v>
      </c>
      <c r="AD117" s="1">
        <v>2635.8485820285482</v>
      </c>
      <c r="AE117" s="1">
        <v>424.11703774362701</v>
      </c>
      <c r="AF117" s="1">
        <v>54.47</v>
      </c>
      <c r="AG117" s="24">
        <v>153.10261785997346</v>
      </c>
      <c r="AH117" s="24">
        <v>1.245048104131296</v>
      </c>
      <c r="AI117" s="24">
        <v>0.19062012410409823</v>
      </c>
      <c r="AJ117" s="24">
        <v>0.48156532310465533</v>
      </c>
      <c r="AK117" s="24">
        <v>2.2616277851139199</v>
      </c>
      <c r="AL117" s="24">
        <v>69.76880672409817</v>
      </c>
      <c r="AM117" s="24">
        <v>26.284348864994026</v>
      </c>
      <c r="AN117" s="24">
        <v>3.4584669559202665</v>
      </c>
      <c r="AO117" s="24">
        <v>6.3795853269537481</v>
      </c>
      <c r="AP117" s="24">
        <v>3669.9230769230771</v>
      </c>
      <c r="AQ117" s="1">
        <v>2074.304347826087</v>
      </c>
      <c r="AR117" s="24">
        <v>0</v>
      </c>
      <c r="AS117" s="24">
        <v>20.912836767036449</v>
      </c>
      <c r="AT117" s="24">
        <v>224</v>
      </c>
      <c r="AU117" s="24">
        <v>2221.8314221635337</v>
      </c>
      <c r="AV117" s="26">
        <v>0</v>
      </c>
      <c r="AW117" s="24">
        <v>8889.6652150249847</v>
      </c>
      <c r="AX117" s="24">
        <v>0.85837526959022281</v>
      </c>
      <c r="AY117" s="26">
        <v>0.68667625209681282</v>
      </c>
      <c r="AZ117" s="24">
        <v>0.35502036903906065</v>
      </c>
      <c r="BA117" s="24">
        <v>2.7019581118690503E-2</v>
      </c>
      <c r="BB117" s="24">
        <v>6.7796610169491522</v>
      </c>
      <c r="BC117" s="24">
        <v>-0.21174986746386434</v>
      </c>
      <c r="BD117" s="24">
        <v>2.1418282404414506E-2</v>
      </c>
      <c r="BE117" s="26">
        <v>-0.83422243004932384</v>
      </c>
      <c r="BF117" s="26">
        <v>-8.5506526972501912E-2</v>
      </c>
      <c r="BG117" s="26">
        <v>29565.495834341375</v>
      </c>
      <c r="BI117" s="1">
        <f t="shared" si="158"/>
        <v>5.8649897330595486</v>
      </c>
      <c r="BJ117" s="1">
        <f t="shared" si="159"/>
        <v>1.1194135157680143</v>
      </c>
      <c r="BK117" s="1">
        <f t="shared" si="109"/>
        <v>1.9307958477508642</v>
      </c>
      <c r="BL117" s="1">
        <f t="shared" si="147"/>
        <v>4.8950635815231234</v>
      </c>
      <c r="BM117" s="1">
        <f t="shared" si="160"/>
        <v>6.6694415056303402</v>
      </c>
      <c r="BN117" s="1">
        <f t="shared" si="111"/>
        <v>1.7041800643086815</v>
      </c>
      <c r="BO117" s="1">
        <f t="shared" si="112"/>
        <v>1.0665276332092311</v>
      </c>
      <c r="BP117" s="1">
        <f t="shared" si="113"/>
        <v>1.0370270246684181</v>
      </c>
      <c r="BQ117" s="1">
        <f t="shared" si="114"/>
        <v>1.0267339903347348</v>
      </c>
      <c r="BR117" s="1">
        <f t="shared" si="115"/>
        <v>1.0250085536860618</v>
      </c>
      <c r="BT117" s="1">
        <f t="shared" si="148"/>
        <v>1.1146974063400577</v>
      </c>
      <c r="BV117" s="1">
        <f t="shared" ref="BV117:CO117" si="174">6*((Q117-Q135)/(Q134-Q135))+1</f>
        <v>1.0040539987757826</v>
      </c>
      <c r="BW117" s="1">
        <f t="shared" si="174"/>
        <v>1.1616132723112127</v>
      </c>
      <c r="BX117" s="1">
        <f t="shared" si="174"/>
        <v>1.383710407239819</v>
      </c>
      <c r="BY117" s="1">
        <f t="shared" si="174"/>
        <v>5.118351334538362</v>
      </c>
      <c r="CB117" s="1">
        <f t="shared" si="174"/>
        <v>1.9783041682141183</v>
      </c>
      <c r="CC117" s="1">
        <f t="shared" si="150"/>
        <v>2.695661678539218</v>
      </c>
      <c r="CE117" s="1">
        <f t="shared" si="151"/>
        <v>2.1799518251612353</v>
      </c>
      <c r="CF117" s="1">
        <f t="shared" si="174"/>
        <v>2.8278670076297638</v>
      </c>
      <c r="CG117" s="1">
        <f t="shared" si="174"/>
        <v>2.3086229512675143</v>
      </c>
      <c r="CI117" s="1">
        <f t="shared" si="174"/>
        <v>2.5475787710155915</v>
      </c>
      <c r="CJ117" s="1">
        <f t="shared" si="174"/>
        <v>1.0257701548134572</v>
      </c>
      <c r="CK117" s="1">
        <f t="shared" si="174"/>
        <v>1</v>
      </c>
      <c r="CL117" s="1">
        <f t="shared" si="174"/>
        <v>1.0418965641041822</v>
      </c>
      <c r="CM117" s="1">
        <f t="shared" si="174"/>
        <v>1.9551053416457465</v>
      </c>
      <c r="CO117" s="1">
        <f t="shared" si="174"/>
        <v>1.7562879812447063</v>
      </c>
      <c r="CQ117" s="1">
        <f t="shared" si="152"/>
        <v>2.1613935811657337</v>
      </c>
      <c r="CU117" s="1">
        <f>6*((AP117-AP134)/(AP135-AP134))+1</f>
        <v>6.3459519049140471</v>
      </c>
      <c r="CV117" s="1">
        <f>6*((AQ117-AQ134)/(AQ135-AQ134))+1</f>
        <v>4.9517482761832383</v>
      </c>
      <c r="CX117" s="1">
        <f>6*((AS117-AS134)/(AS135-AS134))+1</f>
        <v>6.7545825565676827</v>
      </c>
      <c r="CY117" s="1">
        <f t="shared" si="153"/>
        <v>3.2137797810688991</v>
      </c>
      <c r="CZ117" s="1">
        <f>6*((AU117-AU135)/(AU134-AU135))+1</f>
        <v>1.9031836143815315</v>
      </c>
      <c r="DA117" s="1">
        <f t="shared" si="154"/>
        <v>6.9679158537936257</v>
      </c>
      <c r="DB117" s="1">
        <f t="shared" si="155"/>
        <v>1.0368896150244604</v>
      </c>
      <c r="DC117" s="1">
        <f>6*((AX117-AX135)/(AX134-AX135))+1</f>
        <v>1.378452103877327</v>
      </c>
      <c r="DD117" s="1">
        <f>6*((AY117-AY135)/(AY134-AY135))+1</f>
        <v>4.5681254219669487</v>
      </c>
      <c r="DE117" s="1">
        <f>6*((AZ117-AZ135)/(AZ134-AZ135))+1</f>
        <v>2.099798873833798</v>
      </c>
      <c r="DF117" s="1">
        <f>6*((BA117-BA135)/(BA134-BA135))+1</f>
        <v>4.5648639493168552</v>
      </c>
      <c r="DG117" s="1">
        <f t="shared" si="156"/>
        <v>6.2104406779661021</v>
      </c>
      <c r="DI117" s="1">
        <f>6*((BD117-BD135)/(BD134-BD135))+1</f>
        <v>2.8362810934989344</v>
      </c>
      <c r="DJ117" s="1">
        <f>6*((BE117-BE135)/(BE134-BE135))+1</f>
        <v>1.5311594278977319</v>
      </c>
      <c r="DL117" s="1">
        <f>6*((BG117-BG135)/(BG134-BG135))+1</f>
        <v>1.0794043255626327</v>
      </c>
      <c r="DM117" s="1">
        <f t="shared" si="157"/>
        <v>2.7391101278523657</v>
      </c>
      <c r="DN117" s="27">
        <v>111</v>
      </c>
      <c r="DO117" s="5" t="s">
        <v>97</v>
      </c>
      <c r="DP117" s="1">
        <v>3.0481387501425723</v>
      </c>
      <c r="DQ117" s="1" t="s">
        <v>302</v>
      </c>
      <c r="DR117" s="1">
        <v>2.9500448816312796</v>
      </c>
      <c r="DS117" s="5" t="s">
        <v>302</v>
      </c>
      <c r="DT117" s="1">
        <v>2.9274964536003392</v>
      </c>
    </row>
    <row r="118" spans="1:124">
      <c r="A118" s="6" t="s">
        <v>305</v>
      </c>
      <c r="B118" s="5" t="s">
        <v>302</v>
      </c>
      <c r="C118" s="22"/>
      <c r="D118" s="20">
        <v>21.99</v>
      </c>
      <c r="E118" s="20">
        <v>2.2771328624585013E-2</v>
      </c>
      <c r="F118" s="23">
        <v>26.99</v>
      </c>
      <c r="G118" s="23">
        <v>3815</v>
      </c>
      <c r="H118" s="23">
        <v>12292.9</v>
      </c>
      <c r="I118" s="21">
        <v>6.78</v>
      </c>
      <c r="J118" s="31">
        <v>135651.03621751419</v>
      </c>
      <c r="K118" s="31">
        <v>25979.829110132127</v>
      </c>
      <c r="L118" s="31">
        <v>65045.294117236823</v>
      </c>
      <c r="M118" s="6">
        <v>-1468.8057040998217</v>
      </c>
      <c r="N118" s="1">
        <v>58.5</v>
      </c>
      <c r="O118" s="1">
        <v>39.299999999999997</v>
      </c>
      <c r="P118" s="1">
        <v>10</v>
      </c>
      <c r="Q118" s="1">
        <v>0.46335865956640893</v>
      </c>
      <c r="R118" s="1">
        <v>98</v>
      </c>
      <c r="S118" s="1">
        <v>66.2</v>
      </c>
      <c r="T118" s="1">
        <v>0.91475345682233233</v>
      </c>
      <c r="U118" s="1">
        <v>3.5650623885918003E-4</v>
      </c>
      <c r="V118" s="19">
        <v>2.2281143468282792E-5</v>
      </c>
      <c r="W118" s="24">
        <v>5.2091564327485385</v>
      </c>
      <c r="X118" s="1">
        <v>8.4410770030119587E-3</v>
      </c>
      <c r="Y118" s="1">
        <v>950.00357884188691</v>
      </c>
      <c r="Z118" s="17">
        <v>1.1251977451482809E-2</v>
      </c>
      <c r="AA118" s="25">
        <v>0.11833515296004991</v>
      </c>
      <c r="AB118" s="25">
        <v>2.9387178613996254</v>
      </c>
      <c r="AC118" s="1">
        <v>8.0212116485818053E-4</v>
      </c>
      <c r="AD118" s="1">
        <v>2298.1118825338117</v>
      </c>
      <c r="AE118" s="1">
        <v>1432.4726235094622</v>
      </c>
      <c r="AF118" s="1">
        <v>54.47</v>
      </c>
      <c r="AG118" s="24">
        <v>135.58226946475096</v>
      </c>
      <c r="AH118" s="24">
        <v>1.9963904547581381</v>
      </c>
      <c r="AI118" s="24">
        <v>0.27067514859387459</v>
      </c>
      <c r="AJ118" s="24">
        <v>0.19373454245671887</v>
      </c>
      <c r="AK118" s="24">
        <v>2.0632338851629863</v>
      </c>
      <c r="AL118" s="24">
        <v>72.150798778993348</v>
      </c>
      <c r="AM118" s="24">
        <v>23.127826920077538</v>
      </c>
      <c r="AN118" s="24">
        <v>3.2976092333058533</v>
      </c>
      <c r="AO118" s="24">
        <v>8.6705202312138727</v>
      </c>
      <c r="AP118" s="24">
        <v>4080.090909090909</v>
      </c>
      <c r="AQ118" s="1">
        <v>1547.6206896551723</v>
      </c>
      <c r="AR118" s="24">
        <v>11220.25</v>
      </c>
      <c r="AS118" s="24">
        <v>18.851585014409221</v>
      </c>
      <c r="AT118" s="24">
        <v>171.33333333333334</v>
      </c>
      <c r="AU118" s="24">
        <v>2183.6240805686148</v>
      </c>
      <c r="AV118" s="26">
        <v>0</v>
      </c>
      <c r="AW118" s="24">
        <v>31917.128038801766</v>
      </c>
      <c r="AX118" s="24">
        <v>0.91466922339405565</v>
      </c>
      <c r="AY118" s="26">
        <v>0.85630393096836055</v>
      </c>
      <c r="AZ118" s="24">
        <v>0.54745925215723878</v>
      </c>
      <c r="BA118" s="24">
        <v>1.01244762956014E-2</v>
      </c>
      <c r="BB118" s="24">
        <v>9.2421441774491697</v>
      </c>
      <c r="BC118" s="24">
        <v>-0.10084682853821743</v>
      </c>
      <c r="BD118" s="24">
        <v>4.6004618871410961E-2</v>
      </c>
      <c r="BE118" s="26">
        <v>-0.81471498064390158</v>
      </c>
      <c r="BF118" s="26">
        <v>4.5572666550826479</v>
      </c>
      <c r="BG118" s="26">
        <v>102137.08545522013</v>
      </c>
      <c r="BI118" s="1">
        <f t="shared" si="158"/>
        <v>5.2443531827515404</v>
      </c>
      <c r="BJ118" s="1">
        <f t="shared" si="159"/>
        <v>1.5827115389397732</v>
      </c>
      <c r="BK118" s="1">
        <f t="shared" si="109"/>
        <v>3.1107266435986158</v>
      </c>
      <c r="BL118" s="1">
        <f t="shared" si="147"/>
        <v>5.8416324449856969</v>
      </c>
      <c r="BM118" s="1">
        <f t="shared" si="160"/>
        <v>6.6242818286391394</v>
      </c>
      <c r="BN118" s="1">
        <f t="shared" si="111"/>
        <v>2.572347266881029</v>
      </c>
      <c r="BO118" s="1">
        <f t="shared" si="112"/>
        <v>1.4799405262295473</v>
      </c>
      <c r="BP118" s="1">
        <f t="shared" si="113"/>
        <v>1.0413966796623129</v>
      </c>
      <c r="BQ118" s="1">
        <f t="shared" si="114"/>
        <v>1.0603642855235496</v>
      </c>
      <c r="BR118" s="1">
        <f t="shared" si="115"/>
        <v>1.1261458791088732</v>
      </c>
      <c r="BT118" s="1">
        <f t="shared" si="148"/>
        <v>1.177521613832853</v>
      </c>
      <c r="BV118" s="1">
        <f t="shared" ref="BV118:CO118" si="175">6*((Q118-Q135)/(Q134-Q135))+1</f>
        <v>1.0306679960372196</v>
      </c>
      <c r="BW118" s="1">
        <f t="shared" si="175"/>
        <v>1.1887871853546912</v>
      </c>
      <c r="BX118" s="1">
        <f t="shared" si="175"/>
        <v>2.0244343891402714</v>
      </c>
      <c r="BY118" s="1">
        <f t="shared" si="175"/>
        <v>4.3391702644091232</v>
      </c>
      <c r="CB118" s="1">
        <f t="shared" si="175"/>
        <v>1.6471580126873273</v>
      </c>
      <c r="CC118" s="1">
        <f t="shared" si="150"/>
        <v>2.9203497925166664</v>
      </c>
      <c r="CE118" s="1">
        <f t="shared" si="151"/>
        <v>2.3952036070247131</v>
      </c>
      <c r="CF118" s="1">
        <f t="shared" si="175"/>
        <v>2.4863172525945192</v>
      </c>
      <c r="CG118" s="1">
        <f t="shared" si="175"/>
        <v>1.896432047991887</v>
      </c>
      <c r="CI118" s="1">
        <f t="shared" si="175"/>
        <v>2.3492843204562668</v>
      </c>
      <c r="CJ118" s="1">
        <f t="shared" si="175"/>
        <v>1.093104657231089</v>
      </c>
      <c r="CK118" s="1">
        <f t="shared" si="175"/>
        <v>1</v>
      </c>
      <c r="CL118" s="1">
        <f t="shared" si="175"/>
        <v>1.0358894785088115</v>
      </c>
      <c r="CM118" s="1">
        <f t="shared" si="175"/>
        <v>2.5340735932193481</v>
      </c>
      <c r="CO118" s="1">
        <f t="shared" si="175"/>
        <v>1.6655888847506501</v>
      </c>
      <c r="CQ118" s="1">
        <f t="shared" si="152"/>
        <v>3.3628274782507868</v>
      </c>
      <c r="CU118" s="1">
        <f>6*((AP118-AP134)/(AP135-AP134))+1</f>
        <v>6.2542551320895594</v>
      </c>
      <c r="CV118" s="1">
        <f>6*((AQ118-AQ134)/(AQ135-AQ134))+1</f>
        <v>5.4718169497533813</v>
      </c>
      <c r="CX118" s="1">
        <f>6*((AS118-AS134)/(AS135-AS134))+1</f>
        <v>6.8086478323971109</v>
      </c>
      <c r="CY118" s="1">
        <f t="shared" si="153"/>
        <v>2.603348358016742</v>
      </c>
      <c r="CZ118" s="1">
        <f>6*((AU118-AU135)/(AU134-AU135))+1</f>
        <v>1.881098377083235</v>
      </c>
      <c r="DA118" s="1">
        <f t="shared" si="154"/>
        <v>6.9679158537936257</v>
      </c>
      <c r="DB118" s="1">
        <f t="shared" si="155"/>
        <v>1.2108860767946832</v>
      </c>
      <c r="DC118" s="1">
        <f>6*((AX118-AX135)/(AX134-AX135))+1</f>
        <v>3.8483499067967344</v>
      </c>
      <c r="DD118" s="1">
        <f>6*((AY118-AY135)/(AY134-AY135))+1</f>
        <v>6.0000704995034564</v>
      </c>
      <c r="DE118" s="1">
        <f>6*((AZ118-AZ135)/(AZ134-AZ135))+1</f>
        <v>3.6176499318493329</v>
      </c>
      <c r="DF118" s="1">
        <f>6*((BA118-BA135)/(BA134-BA135))+1</f>
        <v>3.353051534369583</v>
      </c>
      <c r="DG118" s="1">
        <f t="shared" si="156"/>
        <v>5.92365988909427</v>
      </c>
      <c r="DI118" s="1">
        <f>6*((BD118-BD135)/(BD134-BD135))+1</f>
        <v>2.882265984060191</v>
      </c>
      <c r="DJ118" s="1">
        <f>6*((BE118-BE135)/(BE134-BE135))+1</f>
        <v>1.6001410855871121</v>
      </c>
      <c r="DL118" s="1">
        <f>6*((BG118-BG135)/(BG134-BG135))+1</f>
        <v>1.2743105148970488</v>
      </c>
      <c r="DM118" s="1">
        <f t="shared" si="157"/>
        <v>2.9411471137241039</v>
      </c>
      <c r="DN118" s="27">
        <v>112</v>
      </c>
      <c r="DO118" s="5" t="s">
        <v>76</v>
      </c>
      <c r="DP118" s="1">
        <v>3.0279661480969575</v>
      </c>
      <c r="DQ118" s="1" t="s">
        <v>76</v>
      </c>
      <c r="DR118" s="1">
        <v>2.9409447748132584</v>
      </c>
      <c r="DS118" s="5" t="s">
        <v>76</v>
      </c>
      <c r="DT118" s="1">
        <v>2.9267937476456907</v>
      </c>
    </row>
    <row r="119" spans="1:124">
      <c r="A119" s="6" t="s">
        <v>306</v>
      </c>
      <c r="B119" s="5" t="s">
        <v>255</v>
      </c>
      <c r="C119" s="22"/>
      <c r="D119" s="20">
        <v>18.510000000000002</v>
      </c>
      <c r="E119" s="20">
        <v>2.0103015452317848E-2</v>
      </c>
      <c r="F119" s="23">
        <v>25.95</v>
      </c>
      <c r="G119" s="23">
        <v>3482.3</v>
      </c>
      <c r="H119" s="23">
        <v>14879</v>
      </c>
      <c r="I119" s="21">
        <v>6.39</v>
      </c>
      <c r="J119" s="31">
        <v>43092.092940357958</v>
      </c>
      <c r="K119" s="31">
        <v>52287.770871053821</v>
      </c>
      <c r="L119" s="31">
        <v>99918.900251559855</v>
      </c>
      <c r="M119" s="6">
        <v>-1231.4969620356401</v>
      </c>
      <c r="N119" s="1">
        <v>85.6</v>
      </c>
      <c r="O119" s="1">
        <v>73.400000000000006</v>
      </c>
      <c r="P119" s="1">
        <v>242.1</v>
      </c>
      <c r="Q119" s="1">
        <v>0.22326682335683687</v>
      </c>
      <c r="R119" s="1">
        <v>107</v>
      </c>
      <c r="S119" s="1">
        <v>121.6</v>
      </c>
      <c r="T119" s="1">
        <v>0.98644408688656471</v>
      </c>
      <c r="U119" s="1">
        <v>6.93226766708804E-4</v>
      </c>
      <c r="V119" s="19">
        <v>0</v>
      </c>
      <c r="W119" s="24">
        <v>3.0327333194762001</v>
      </c>
      <c r="X119" s="1">
        <v>4.5725689526719474E-3</v>
      </c>
      <c r="Y119" s="1">
        <v>880.10316171554109</v>
      </c>
      <c r="Z119" s="17">
        <v>4.7340434398493107E-2</v>
      </c>
      <c r="AA119" s="25">
        <v>0.22133319997999701</v>
      </c>
      <c r="AB119" s="25">
        <v>1.0475316494404012</v>
      </c>
      <c r="AC119" s="1">
        <v>1.0334883565868214E-3</v>
      </c>
      <c r="AD119" s="1">
        <v>2488.0482072310847</v>
      </c>
      <c r="AE119" s="1">
        <v>1099.1279629371977</v>
      </c>
      <c r="AF119" s="1">
        <v>54.47</v>
      </c>
      <c r="AG119" s="24">
        <v>262.02405574846017</v>
      </c>
      <c r="AH119" s="24">
        <v>1.1068326915704021</v>
      </c>
      <c r="AI119" s="24">
        <v>0.29001679088026128</v>
      </c>
      <c r="AJ119" s="24">
        <v>0.4777216582487373</v>
      </c>
      <c r="AK119" s="24">
        <v>2.3786901368538613</v>
      </c>
      <c r="AL119" s="24">
        <v>71.097331266356619</v>
      </c>
      <c r="AM119" s="24">
        <v>23.736893867413446</v>
      </c>
      <c r="AN119" s="24">
        <v>3.6505475821373206</v>
      </c>
      <c r="AO119" s="24">
        <v>10.533707865168539</v>
      </c>
      <c r="AP119" s="24">
        <v>5453.727272727273</v>
      </c>
      <c r="AQ119" s="1">
        <v>937.359375</v>
      </c>
      <c r="AR119" s="24">
        <v>7498.875</v>
      </c>
      <c r="AS119" s="24">
        <v>18.924778761061948</v>
      </c>
      <c r="AT119" s="24">
        <v>158</v>
      </c>
      <c r="AU119" s="24">
        <v>1640.4437262256006</v>
      </c>
      <c r="AV119" s="26">
        <v>0.38505775866379954</v>
      </c>
      <c r="AW119" s="24">
        <v>18321.547614428793</v>
      </c>
      <c r="AX119" s="24">
        <v>0.95339019557163784</v>
      </c>
      <c r="AY119" s="26">
        <v>0.79917291289738945</v>
      </c>
      <c r="AZ119" s="24">
        <v>0.74360299819074693</v>
      </c>
      <c r="BA119" s="24">
        <v>1.0819954072198787E-2</v>
      </c>
      <c r="BB119" s="24">
        <v>7.6287349014621739</v>
      </c>
      <c r="BC119" s="24">
        <v>3.6699931343782966E-2</v>
      </c>
      <c r="BD119" s="24">
        <v>-0.36486779094268085</v>
      </c>
      <c r="BE119" s="26">
        <v>-0.82771945461145335</v>
      </c>
      <c r="BF119" s="26">
        <v>-0.32105098052515113</v>
      </c>
      <c r="BG119" s="26">
        <v>44820.289643893397</v>
      </c>
      <c r="BI119" s="1">
        <f t="shared" si="158"/>
        <v>5.7802874743326491</v>
      </c>
      <c r="BJ119" s="1">
        <f t="shared" si="159"/>
        <v>1.4986236478778423</v>
      </c>
      <c r="BK119" s="1">
        <f t="shared" si="109"/>
        <v>3.2906574394463664</v>
      </c>
      <c r="BL119" s="1">
        <f t="shared" si="147"/>
        <v>5.9547027669999153</v>
      </c>
      <c r="BM119" s="1">
        <f t="shared" si="160"/>
        <v>6.5048916827927412</v>
      </c>
      <c r="BN119" s="1">
        <f t="shared" si="111"/>
        <v>2.1961414790996781</v>
      </c>
      <c r="BO119" s="1">
        <f t="shared" si="112"/>
        <v>1.1660491671342099</v>
      </c>
      <c r="BP119" s="1">
        <f t="shared" si="113"/>
        <v>1.0912222579120439</v>
      </c>
      <c r="BQ119" s="1">
        <f t="shared" si="114"/>
        <v>1.0971282755995235</v>
      </c>
      <c r="BR119" s="1">
        <f t="shared" si="115"/>
        <v>1.1031471712395238</v>
      </c>
      <c r="BT119" s="1">
        <f t="shared" si="148"/>
        <v>1.374063400576369</v>
      </c>
      <c r="BV119" s="1">
        <f t="shared" ref="BV119:CO119" si="176">6*((Q119-Q135)/(Q134-Q135))+1</f>
        <v>1.0135091171226454</v>
      </c>
      <c r="BW119" s="1">
        <f t="shared" si="176"/>
        <v>1.2145308924485125</v>
      </c>
      <c r="BX119" s="1">
        <f t="shared" si="176"/>
        <v>3.0271493212669682</v>
      </c>
      <c r="BY119" s="1">
        <f t="shared" si="176"/>
        <v>7</v>
      </c>
      <c r="CB119" s="1">
        <f t="shared" si="176"/>
        <v>1.3767707292689788</v>
      </c>
      <c r="CC119" s="1">
        <f t="shared" si="150"/>
        <v>2.0402620230094453</v>
      </c>
      <c r="CE119" s="1">
        <f t="shared" si="151"/>
        <v>6.8700388545650917</v>
      </c>
      <c r="CF119" s="1">
        <f t="shared" si="176"/>
        <v>3.7799968603858867</v>
      </c>
      <c r="CG119" s="1">
        <f t="shared" si="176"/>
        <v>1.8754539484427264</v>
      </c>
      <c r="CI119" s="1">
        <f t="shared" si="176"/>
        <v>2.4608011298626735</v>
      </c>
      <c r="CJ119" s="1">
        <f t="shared" si="176"/>
        <v>1.0708450524150352</v>
      </c>
      <c r="CK119" s="1">
        <f t="shared" si="176"/>
        <v>1</v>
      </c>
      <c r="CL119" s="1">
        <f t="shared" si="176"/>
        <v>1.0792417347484713</v>
      </c>
      <c r="CM119" s="1">
        <f t="shared" si="176"/>
        <v>1.8485995181897115</v>
      </c>
      <c r="CO119" s="1">
        <f t="shared" si="176"/>
        <v>1.7550767941406971</v>
      </c>
      <c r="CQ119" s="1">
        <f t="shared" si="152"/>
        <v>2.8314774359370061</v>
      </c>
      <c r="CU119" s="1">
        <f>6*((AP119-AP134)/(AP135-AP134))+1</f>
        <v>5.9471661511860523</v>
      </c>
      <c r="CV119" s="1">
        <f>6*((AQ119-AQ134)/(AQ135-AQ134))+1</f>
        <v>6.0744135701727195</v>
      </c>
      <c r="CX119" s="1">
        <f>6*((AS119-AS134)/(AS135-AS134))+1</f>
        <v>6.8067280086314179</v>
      </c>
      <c r="CY119" s="1">
        <f t="shared" si="153"/>
        <v>2.448808757244044</v>
      </c>
      <c r="CZ119" s="1">
        <f>6*((AU119-AU135)/(AU134-AU135))+1</f>
        <v>1.5671203163056795</v>
      </c>
      <c r="DA119" s="1">
        <f t="shared" si="154"/>
        <v>6.9650955884386132</v>
      </c>
      <c r="DB119" s="1">
        <f t="shared" si="155"/>
        <v>1.1081573086426468</v>
      </c>
      <c r="DC119" s="1">
        <f>6*((AX119-AX135)/(AX134-AX135))+1</f>
        <v>5.5472329598787553</v>
      </c>
      <c r="DD119" s="1">
        <f>6*((AY119-AY135)/(AY134-AY135))+1</f>
        <v>5.5177878871042934</v>
      </c>
      <c r="DE119" s="1">
        <f>6*((AZ119-AZ135)/(AZ134-AZ135))+1</f>
        <v>5.1647228914094878</v>
      </c>
      <c r="DF119" s="1">
        <f>6*((BA119-BA135)/(BA134-BA135))+1</f>
        <v>3.402935131590529</v>
      </c>
      <c r="DG119" s="1">
        <f t="shared" si="156"/>
        <v>6.1115575333757155</v>
      </c>
      <c r="DI119" s="1">
        <f>6*((BD119-BD135)/(BD134-BD135))+1</f>
        <v>2.1137935105258343</v>
      </c>
      <c r="DJ119" s="1">
        <f>6*((BE119-BE135)/(BE134-BE135))+1</f>
        <v>1.554155054660344</v>
      </c>
      <c r="DL119" s="1">
        <f>6*((BG119-BG135)/(BG134-BG135))+1</f>
        <v>1.1203742663622569</v>
      </c>
      <c r="DM119" s="1">
        <f t="shared" si="157"/>
        <v>3.1607313597700744</v>
      </c>
      <c r="DN119" s="27">
        <v>113</v>
      </c>
      <c r="DO119" s="5" t="s">
        <v>271</v>
      </c>
      <c r="DP119" s="1">
        <v>3.0248726344082866</v>
      </c>
      <c r="DQ119" s="1" t="s">
        <v>271</v>
      </c>
      <c r="DR119" s="1">
        <v>2.9281933522347763</v>
      </c>
      <c r="DS119" s="5" t="s">
        <v>59</v>
      </c>
      <c r="DT119" s="1">
        <v>2.9209278719849223</v>
      </c>
    </row>
    <row r="120" spans="1:124">
      <c r="A120" s="6" t="s">
        <v>307</v>
      </c>
      <c r="B120" s="5" t="s">
        <v>308</v>
      </c>
      <c r="C120" s="22"/>
      <c r="D120" s="20">
        <v>15.26</v>
      </c>
      <c r="E120" s="20">
        <v>7.926331740296071E-3</v>
      </c>
      <c r="F120" s="23">
        <v>36.630000000000003</v>
      </c>
      <c r="G120" s="23">
        <v>4359.5</v>
      </c>
      <c r="H120" s="23">
        <v>14784.3</v>
      </c>
      <c r="I120" s="21">
        <v>5.55</v>
      </c>
      <c r="J120" s="31">
        <v>333290.82256524707</v>
      </c>
      <c r="K120" s="31">
        <v>22053.792859697583</v>
      </c>
      <c r="L120" s="31">
        <v>35988.758827823222</v>
      </c>
      <c r="M120" s="6">
        <v>-1938.050972455665</v>
      </c>
      <c r="N120" s="1">
        <v>160.19999999999999</v>
      </c>
      <c r="O120" s="1">
        <v>60.2</v>
      </c>
      <c r="P120" s="1">
        <v>3.4</v>
      </c>
      <c r="Q120" s="1">
        <v>0.27010988778094502</v>
      </c>
      <c r="R120" s="1">
        <v>80.8</v>
      </c>
      <c r="S120" s="1">
        <v>118.9</v>
      </c>
      <c r="T120" s="1">
        <v>0.95271241830065356</v>
      </c>
      <c r="U120" s="1">
        <v>3.4301787123109116E-4</v>
      </c>
      <c r="V120" s="19">
        <v>1.0596700187561593E-5</v>
      </c>
      <c r="W120" s="24">
        <v>8.3402630121816159</v>
      </c>
      <c r="X120" s="1">
        <v>4.2722199560584527E-3</v>
      </c>
      <c r="Y120" s="1">
        <v>931.72668615231896</v>
      </c>
      <c r="Z120" s="17">
        <v>1.2853797327512212E-2</v>
      </c>
      <c r="AA120" s="25">
        <v>0.16174803166294016</v>
      </c>
      <c r="AB120" s="25">
        <v>1.4555820375817976</v>
      </c>
      <c r="AC120" s="1">
        <v>1.8014390318854708E-4</v>
      </c>
      <c r="AD120" s="1">
        <v>2155.05197681442</v>
      </c>
      <c r="AE120" s="1">
        <v>3087.7210487579782</v>
      </c>
      <c r="AF120" s="1">
        <v>54.47</v>
      </c>
      <c r="AG120" s="24">
        <v>222.67087834498801</v>
      </c>
      <c r="AH120" s="24">
        <v>0.63898102130996404</v>
      </c>
      <c r="AI120" s="24">
        <v>0.14228246526086719</v>
      </c>
      <c r="AJ120" s="24">
        <v>2.7890620860663988</v>
      </c>
      <c r="AK120" s="24">
        <v>2.4531360934205089</v>
      </c>
      <c r="AL120" s="24">
        <v>67.958757642870012</v>
      </c>
      <c r="AM120" s="24">
        <v>26.777861373968143</v>
      </c>
      <c r="AN120" s="24">
        <v>3.5181044622704492</v>
      </c>
      <c r="AO120" s="24">
        <v>11.476058567471311</v>
      </c>
      <c r="AP120" s="24">
        <v>4289.5</v>
      </c>
      <c r="AQ120" s="1">
        <v>962.94897959183675</v>
      </c>
      <c r="AR120" s="24">
        <v>7864.083333333333</v>
      </c>
      <c r="AS120" s="24">
        <v>21.382113821138212</v>
      </c>
      <c r="AT120" s="24">
        <v>185.875</v>
      </c>
      <c r="AU120" s="24">
        <v>1743.2143687015862</v>
      </c>
      <c r="AV120" s="26">
        <v>0.5298350093780797</v>
      </c>
      <c r="AW120" s="24">
        <v>32719.65421651155</v>
      </c>
      <c r="AX120" s="24">
        <v>0.85817963912377659</v>
      </c>
      <c r="AY120" s="26">
        <v>0.55163459617817434</v>
      </c>
      <c r="AZ120" s="24">
        <v>0.34130101870963447</v>
      </c>
      <c r="BA120" s="24">
        <v>-1.0582887048313725E-2</v>
      </c>
      <c r="BB120" s="24">
        <v>8.4909301428020072</v>
      </c>
      <c r="BC120" s="24">
        <v>-0.17182230787988897</v>
      </c>
      <c r="BD120" s="24">
        <v>-5.2116836791642439E-2</v>
      </c>
      <c r="BE120" s="26">
        <v>-0.84579984368391126</v>
      </c>
      <c r="BF120" s="26">
        <v>0.11272553538305885</v>
      </c>
      <c r="BG120" s="26">
        <v>105914.35011003939</v>
      </c>
      <c r="BI120" s="1">
        <f t="shared" si="158"/>
        <v>6.2808008213552373</v>
      </c>
      <c r="BJ120" s="1">
        <f t="shared" si="159"/>
        <v>1.1148937078865411</v>
      </c>
      <c r="BK120" s="1">
        <f t="shared" si="109"/>
        <v>1.4429065743944629</v>
      </c>
      <c r="BL120" s="1">
        <f t="shared" si="147"/>
        <v>5.6565804752329427</v>
      </c>
      <c r="BM120" s="1">
        <f t="shared" si="160"/>
        <v>6.5092636122663317</v>
      </c>
      <c r="BN120" s="1">
        <f t="shared" si="111"/>
        <v>1.385852090032154</v>
      </c>
      <c r="BO120" s="1">
        <f t="shared" si="112"/>
        <v>2.1501882511008077</v>
      </c>
      <c r="BP120" s="1">
        <f t="shared" si="113"/>
        <v>1.0339610152464107</v>
      </c>
      <c r="BQ120" s="1">
        <f t="shared" si="114"/>
        <v>1.0297326906461037</v>
      </c>
      <c r="BR120" s="1">
        <f t="shared" si="115"/>
        <v>1.1716226481150134</v>
      </c>
      <c r="BT120" s="1">
        <f t="shared" si="148"/>
        <v>1.2979827089337177</v>
      </c>
      <c r="BV120" s="1">
        <f t="shared" ref="BV120:CO120" si="177">6*((Q120-Q135)/(Q134-Q135))+1</f>
        <v>1.0168568963854907</v>
      </c>
      <c r="BW120" s="1">
        <f t="shared" si="177"/>
        <v>1.139588100686499</v>
      </c>
      <c r="BX120" s="1">
        <f t="shared" si="177"/>
        <v>2.9782805429864254</v>
      </c>
      <c r="BY120" s="1">
        <f t="shared" si="177"/>
        <v>5.748034063530028</v>
      </c>
      <c r="CB120" s="1">
        <f t="shared" si="177"/>
        <v>2.0361501148862944</v>
      </c>
      <c r="CC120" s="1">
        <f t="shared" si="150"/>
        <v>1.9719324564004084</v>
      </c>
      <c r="CE120" s="1">
        <f t="shared" si="151"/>
        <v>2.5938233499522627</v>
      </c>
      <c r="CF120" s="1">
        <f t="shared" si="177"/>
        <v>3.0315931827543658</v>
      </c>
      <c r="CG120" s="1">
        <f t="shared" si="177"/>
        <v>1.8799802725082111</v>
      </c>
      <c r="CI120" s="1">
        <f t="shared" si="177"/>
        <v>2.265289938311434</v>
      </c>
      <c r="CJ120" s="1">
        <f t="shared" si="177"/>
        <v>1.2036364286270174</v>
      </c>
      <c r="CK120" s="1">
        <f t="shared" si="177"/>
        <v>1</v>
      </c>
      <c r="CL120" s="1">
        <f t="shared" si="177"/>
        <v>1.0657489719460533</v>
      </c>
      <c r="CM120" s="1">
        <f t="shared" si="177"/>
        <v>1.488083086099216</v>
      </c>
      <c r="CO120" s="1">
        <f t="shared" si="177"/>
        <v>2.4834092123113107</v>
      </c>
      <c r="CQ120" s="1">
        <f t="shared" si="152"/>
        <v>1.2484374203313255</v>
      </c>
      <c r="CU120" s="1">
        <f>6*((AP120-AP134)/(AP135-AP134))+1</f>
        <v>6.2074398132602253</v>
      </c>
      <c r="CV120" s="1">
        <f>6*((AQ120-AQ134)/(AQ135-AQ134))+1</f>
        <v>6.0491453631364909</v>
      </c>
      <c r="CX120" s="1">
        <f>6*((AS120-AS134)/(AS135-AS134))+1</f>
        <v>6.7422737285275876</v>
      </c>
      <c r="CY120" s="1">
        <f t="shared" si="153"/>
        <v>2.7718931101094655</v>
      </c>
      <c r="CZ120" s="1">
        <f>6*((AU120-AU135)/(AU134-AU135))+1</f>
        <v>1.6265254968713534</v>
      </c>
      <c r="DA120" s="1">
        <f t="shared" si="154"/>
        <v>6.9640352013792786</v>
      </c>
      <c r="DB120" s="1">
        <f t="shared" si="155"/>
        <v>1.2169499977949292</v>
      </c>
      <c r="DC120" s="1">
        <f>6*((AX120-AX135)/(AX134-AX135))+1</f>
        <v>1.3698688151471843</v>
      </c>
      <c r="DD120" s="1">
        <f>6*((AY120-AY135)/(AY134-AY135))+1</f>
        <v>3.428144991052096</v>
      </c>
      <c r="DE120" s="1">
        <f>6*((AZ120-AZ135)/(AZ134-AZ135))+1</f>
        <v>1.9915882561281386</v>
      </c>
      <c r="DF120" s="1">
        <f>6*((BA120-BA135)/(BA134-BA135))+1</f>
        <v>1.8678023900915706</v>
      </c>
      <c r="DG120" s="1">
        <f t="shared" si="156"/>
        <v>6.0111462755692777</v>
      </c>
      <c r="DI120" s="1">
        <f>6*((BD120-BD135)/(BD134-BD135))+1</f>
        <v>2.6987451733678975</v>
      </c>
      <c r="DJ120" s="1">
        <f>6*((BE120-BE135)/(BE134-BE135))+1</f>
        <v>1.4902197249323872</v>
      </c>
      <c r="DL120" s="1">
        <f>6*((BG120-BG135)/(BG134-BG135))+1</f>
        <v>1.284455149509911</v>
      </c>
      <c r="DM120" s="1">
        <f t="shared" si="157"/>
        <v>2.7129729076143771</v>
      </c>
      <c r="DN120" s="27">
        <v>114</v>
      </c>
      <c r="DO120" s="5" t="s">
        <v>195</v>
      </c>
      <c r="DP120" s="1">
        <v>3.0144279845302386</v>
      </c>
      <c r="DQ120" s="1" t="s">
        <v>59</v>
      </c>
      <c r="DR120" s="1">
        <v>2.9190351653630069</v>
      </c>
      <c r="DS120" s="5" t="s">
        <v>296</v>
      </c>
      <c r="DT120" s="1">
        <v>2.9006203555436687</v>
      </c>
    </row>
    <row r="121" spans="1:124">
      <c r="A121" s="6" t="s">
        <v>309</v>
      </c>
      <c r="B121" s="5" t="s">
        <v>230</v>
      </c>
      <c r="C121" s="22"/>
      <c r="D121" s="20">
        <v>21.32</v>
      </c>
      <c r="E121" s="20">
        <v>4.5455526537307632E-2</v>
      </c>
      <c r="F121" s="23">
        <v>14.71</v>
      </c>
      <c r="G121" s="23">
        <v>2325.1</v>
      </c>
      <c r="H121" s="23">
        <v>20538</v>
      </c>
      <c r="I121" s="21">
        <v>8.41</v>
      </c>
      <c r="J121" s="31">
        <v>11884.327179446082</v>
      </c>
      <c r="K121" s="31">
        <v>25944.306605881317</v>
      </c>
      <c r="L121" s="31">
        <v>90077.015508444936</v>
      </c>
      <c r="M121" s="6">
        <v>-1194.7713964630034</v>
      </c>
      <c r="N121" s="1">
        <v>57.2</v>
      </c>
      <c r="O121" s="1">
        <v>40</v>
      </c>
      <c r="P121" s="1">
        <v>0</v>
      </c>
      <c r="Q121" s="1">
        <v>1.1728216528889943</v>
      </c>
      <c r="R121" s="1">
        <v>147</v>
      </c>
      <c r="S121" s="1">
        <v>59.9</v>
      </c>
      <c r="T121" s="1">
        <v>0.94727700582698338</v>
      </c>
      <c r="U121" s="1">
        <v>5.3232388951321939E-4</v>
      </c>
      <c r="V121" s="19">
        <v>0</v>
      </c>
      <c r="W121" s="24">
        <v>4.6435652173913047</v>
      </c>
      <c r="X121" s="1">
        <v>6.5536746795874469E-3</v>
      </c>
      <c r="Y121" s="1">
        <v>1000</v>
      </c>
      <c r="Z121" s="17">
        <v>3.0217349075133279E-2</v>
      </c>
      <c r="AA121" s="25">
        <v>0.17713841704258487</v>
      </c>
      <c r="AB121" s="25">
        <v>1.3126709690850422</v>
      </c>
      <c r="AC121" s="1">
        <v>6.0434698150266556E-4</v>
      </c>
      <c r="AD121" s="1">
        <v>2181.4952401200062</v>
      </c>
      <c r="AE121" s="1">
        <v>1494.4586547356892</v>
      </c>
      <c r="AF121" s="1">
        <v>54.47</v>
      </c>
      <c r="AG121" s="24">
        <v>1393.475456112043</v>
      </c>
      <c r="AH121" s="24">
        <v>0.45649780924219202</v>
      </c>
      <c r="AI121" s="24">
        <v>0.6361184929479119</v>
      </c>
      <c r="AJ121" s="24">
        <v>0.22680278862964323</v>
      </c>
      <c r="AK121" s="24">
        <v>2.1605404588720298</v>
      </c>
      <c r="AL121" s="24">
        <v>73.944011568927934</v>
      </c>
      <c r="AM121" s="24">
        <v>26.785521573028856</v>
      </c>
      <c r="AN121" s="24">
        <v>3.6260818890159938</v>
      </c>
      <c r="AO121" s="24">
        <v>5.6406124093473009</v>
      </c>
      <c r="AP121" s="24">
        <v>7721.833333333333</v>
      </c>
      <c r="AQ121" s="1">
        <v>772.18333333333328</v>
      </c>
      <c r="AR121" s="24">
        <v>2573.9444444444443</v>
      </c>
      <c r="AS121" s="24">
        <v>22.520231213872833</v>
      </c>
      <c r="AT121" s="24">
        <v>340.6</v>
      </c>
      <c r="AU121" s="24">
        <v>987.98563165051485</v>
      </c>
      <c r="AV121" s="26">
        <v>124.89467894066608</v>
      </c>
      <c r="AW121" s="24">
        <v>32256.127748930288</v>
      </c>
      <c r="AX121" s="24">
        <v>0.96832724930212588</v>
      </c>
      <c r="AY121" s="26">
        <v>0.92924629589864716</v>
      </c>
      <c r="AZ121" s="24">
        <v>0.80416577195619499</v>
      </c>
      <c r="BA121" s="24">
        <v>4.5239890798242734E-2</v>
      </c>
      <c r="BB121" s="24">
        <v>8.169934640522877</v>
      </c>
      <c r="BC121" s="24">
        <v>-3.510465922973624E-2</v>
      </c>
      <c r="BD121" s="24">
        <v>-0.53120753519626107</v>
      </c>
      <c r="BE121" s="26">
        <v>-0.90677326843892947</v>
      </c>
      <c r="BF121" s="26">
        <v>-0.11847185390007733</v>
      </c>
      <c r="BG121" s="26">
        <v>88392.893756177276</v>
      </c>
      <c r="BI121" s="1">
        <f t="shared" si="158"/>
        <v>5.3475359342915816</v>
      </c>
      <c r="BJ121" s="1">
        <f t="shared" si="159"/>
        <v>2.2975700430828985</v>
      </c>
      <c r="BK121" s="1">
        <f t="shared" si="109"/>
        <v>5.235294117647058</v>
      </c>
      <c r="BL121" s="1">
        <f t="shared" si="147"/>
        <v>6.3479849330199096</v>
      </c>
      <c r="BM121" s="1">
        <f t="shared" si="160"/>
        <v>6.2436377346295746</v>
      </c>
      <c r="BN121" s="1">
        <f t="shared" si="111"/>
        <v>4.144694533762058</v>
      </c>
      <c r="BO121" s="1">
        <f t="shared" si="112"/>
        <v>1.0602155473651389</v>
      </c>
      <c r="BP121" s="1">
        <f t="shared" si="113"/>
        <v>1.0413294022853421</v>
      </c>
      <c r="BQ121" s="1">
        <f t="shared" si="114"/>
        <v>1.0867528945267688</v>
      </c>
      <c r="BR121" s="1">
        <f t="shared" si="115"/>
        <v>1.0995879237099351</v>
      </c>
      <c r="BT121" s="1">
        <f t="shared" si="148"/>
        <v>1.1815561959654179</v>
      </c>
      <c r="BV121" s="1">
        <f t="shared" ref="BV121:CO121" si="178">6*((Q121-Q135)/(Q134-Q135))+1</f>
        <v>1.0813718841368027</v>
      </c>
      <c r="BW121" s="1">
        <f t="shared" si="178"/>
        <v>1.3289473684210527</v>
      </c>
      <c r="BX121" s="1">
        <f t="shared" si="178"/>
        <v>1.9104072398190044</v>
      </c>
      <c r="BY121" s="1">
        <f t="shared" si="178"/>
        <v>5.5462963033487451</v>
      </c>
      <c r="CB121" s="1">
        <f t="shared" si="178"/>
        <v>1.576891954900526</v>
      </c>
      <c r="CC121" s="1">
        <f t="shared" si="150"/>
        <v>2.4909646964098018</v>
      </c>
      <c r="CE121" s="1">
        <f t="shared" si="151"/>
        <v>4.746839576077801</v>
      </c>
      <c r="CF121" s="1">
        <f t="shared" si="178"/>
        <v>3.224900029804008</v>
      </c>
      <c r="CG121" s="1">
        <f t="shared" si="178"/>
        <v>1.8783950226778965</v>
      </c>
      <c r="CI121" s="1">
        <f t="shared" si="178"/>
        <v>2.2808155012011677</v>
      </c>
      <c r="CJ121" s="1">
        <f t="shared" si="178"/>
        <v>1.0972438702511584</v>
      </c>
      <c r="CK121" s="1">
        <f t="shared" si="178"/>
        <v>1</v>
      </c>
      <c r="CL121" s="1">
        <f t="shared" si="178"/>
        <v>1.4671749684756792</v>
      </c>
      <c r="CM121" s="1">
        <f t="shared" si="178"/>
        <v>1.3474654486876316</v>
      </c>
      <c r="CO121" s="1">
        <f t="shared" si="178"/>
        <v>1.6760091047277341</v>
      </c>
      <c r="CQ121" s="1">
        <f t="shared" si="152"/>
        <v>4.2672917169481224</v>
      </c>
      <c r="CU121" s="1">
        <f>6*((AP121-AP134)/(AP135-AP134))+1</f>
        <v>5.4401102831477735</v>
      </c>
      <c r="CV121" s="1">
        <f>6*((AQ121-AQ134)/(AQ135-AQ134))+1</f>
        <v>6.2375150516074704</v>
      </c>
      <c r="CX121" s="1">
        <f>6*((AS121-AS134)/(AS135-AS134))+1</f>
        <v>6.7124216589363606</v>
      </c>
      <c r="CY121" s="1">
        <f t="shared" si="153"/>
        <v>4.5652285898261438</v>
      </c>
      <c r="CZ121" s="1">
        <f>6*((AU121-AU135)/(AU134-AU135))+1</f>
        <v>1.1899757350715459</v>
      </c>
      <c r="DA121" s="1">
        <f t="shared" si="154"/>
        <v>6.0531540339978021</v>
      </c>
      <c r="DB121" s="1">
        <f t="shared" si="155"/>
        <v>1.2134475726292391</v>
      </c>
      <c r="DC121" s="1">
        <f>6*((AX121-AX135)/(AX134-AX135))+1</f>
        <v>6.2025963461419105</v>
      </c>
      <c r="DD121" s="1">
        <f>6*((AY121-AY135)/(AY134-AY135))+1</f>
        <v>6.6158276748692231</v>
      </c>
      <c r="DE121" s="1">
        <f>6*((AZ121-AZ135)/(AZ134-AZ135))+1</f>
        <v>5.642408423287101</v>
      </c>
      <c r="DF121" s="1">
        <f>6*((BA121-BA135)/(BA134-BA135))+1</f>
        <v>5.8717275470905168</v>
      </c>
      <c r="DG121" s="1">
        <f t="shared" si="156"/>
        <v>6.0485294117647062</v>
      </c>
      <c r="DI121" s="1">
        <f>6*((BD121-BD135)/(BD134-BD135))+1</f>
        <v>1.8026810783928047</v>
      </c>
      <c r="DJ121" s="1">
        <f>6*((BE121-BE135)/(BE134-BE135))+1</f>
        <v>1.2746073284993229</v>
      </c>
      <c r="DL121" s="1">
        <f>6*((BG121-BG135)/(BG134-BG135))+1</f>
        <v>1.2373976121545758</v>
      </c>
      <c r="DM121" s="1">
        <f t="shared" si="157"/>
        <v>3.2884476736568886</v>
      </c>
      <c r="DN121" s="27">
        <v>115</v>
      </c>
      <c r="DO121" s="5" t="s">
        <v>296</v>
      </c>
      <c r="DP121" s="1">
        <v>3.0075678964997046</v>
      </c>
      <c r="DQ121" s="1" t="s">
        <v>296</v>
      </c>
      <c r="DR121" s="1">
        <v>2.9037420927735171</v>
      </c>
      <c r="DS121" s="5" t="s">
        <v>195</v>
      </c>
      <c r="DT121" s="1">
        <v>2.8883770184549165</v>
      </c>
    </row>
    <row r="122" spans="1:124">
      <c r="A122" s="6" t="s">
        <v>57</v>
      </c>
      <c r="B122" s="5" t="s">
        <v>58</v>
      </c>
      <c r="C122" s="22"/>
      <c r="D122" s="20">
        <v>25.4</v>
      </c>
      <c r="E122" s="20">
        <v>3.406566279930881E-2</v>
      </c>
      <c r="F122" s="23">
        <v>23.55</v>
      </c>
      <c r="G122" s="23">
        <v>1254.0999999999999</v>
      </c>
      <c r="H122" s="23">
        <v>5643.5</v>
      </c>
      <c r="I122" s="21">
        <v>6.7</v>
      </c>
      <c r="J122" s="31">
        <v>0</v>
      </c>
      <c r="K122" s="31">
        <v>3172126.740686106</v>
      </c>
      <c r="L122" s="31">
        <v>133955.93644883332</v>
      </c>
      <c r="M122" s="6">
        <v>-21236.133122028525</v>
      </c>
      <c r="N122" s="1">
        <v>75.900000000000006</v>
      </c>
      <c r="O122" s="1">
        <v>527.6</v>
      </c>
      <c r="P122" s="1">
        <v>1378.7</v>
      </c>
      <c r="Q122" s="1">
        <v>0.15625771414465564</v>
      </c>
      <c r="R122" s="1">
        <v>96.7</v>
      </c>
      <c r="S122" s="1">
        <v>24.4</v>
      </c>
      <c r="T122" s="1">
        <v>0.93481481481481477</v>
      </c>
      <c r="U122" s="1">
        <v>7.9239302694136295E-4</v>
      </c>
      <c r="V122" s="19">
        <v>0</v>
      </c>
      <c r="W122" s="24">
        <v>4.2437804878048784</v>
      </c>
      <c r="X122" s="1">
        <v>1.4232891464957124E-3</v>
      </c>
      <c r="Y122" s="1">
        <v>900</v>
      </c>
      <c r="Z122" s="17">
        <v>2.2216736608244879E-2</v>
      </c>
      <c r="AA122" s="25">
        <v>0.24290298691681067</v>
      </c>
      <c r="AB122" s="25">
        <v>85.667324723247219</v>
      </c>
      <c r="AC122" s="1">
        <v>1.4811157738829918E-3</v>
      </c>
      <c r="AD122" s="1">
        <v>8754.110096272525</v>
      </c>
      <c r="AE122" s="1">
        <v>563.29133661140111</v>
      </c>
      <c r="AF122" s="1">
        <v>54.47</v>
      </c>
      <c r="AG122" s="24">
        <v>60.820087277080482</v>
      </c>
      <c r="AH122" s="24">
        <v>5.0111083683041224</v>
      </c>
      <c r="AI122" s="24">
        <v>0.30477604831516508</v>
      </c>
      <c r="AJ122" s="24">
        <v>0.52628980498642308</v>
      </c>
      <c r="AK122" s="24">
        <v>2.6166378671932855</v>
      </c>
      <c r="AL122" s="24">
        <v>71.315724512466062</v>
      </c>
      <c r="AM122" s="24">
        <v>29.622315477659839</v>
      </c>
      <c r="AN122" s="24">
        <v>2.9622315477659837</v>
      </c>
      <c r="AO122" s="24">
        <v>15.151515151515152</v>
      </c>
      <c r="AP122" s="24">
        <v>2025.5</v>
      </c>
      <c r="AQ122" s="1">
        <v>578.71428571428567</v>
      </c>
      <c r="AR122" s="24">
        <v>0</v>
      </c>
      <c r="AS122" s="24">
        <v>16.425000000000001</v>
      </c>
      <c r="AT122" s="24">
        <v>143</v>
      </c>
      <c r="AU122" s="24">
        <v>8064.3795630708464</v>
      </c>
      <c r="AV122" s="26">
        <v>0</v>
      </c>
      <c r="AW122" s="24">
        <v>139049.94732446337</v>
      </c>
      <c r="AX122" s="24">
        <v>0.98650168728908882</v>
      </c>
      <c r="AY122" s="26">
        <v>0.93925759280089993</v>
      </c>
      <c r="AZ122" s="24">
        <v>0.85939257592800899</v>
      </c>
      <c r="BA122" s="24">
        <v>-1.4149667313237042E-2</v>
      </c>
      <c r="BB122" s="24">
        <v>17.391304347826086</v>
      </c>
      <c r="BC122" s="24">
        <v>-2.5484664235285406E-2</v>
      </c>
      <c r="BD122" s="24">
        <v>-5.5312592878754958E-2</v>
      </c>
      <c r="BE122" s="26">
        <v>-0.25664752099842492</v>
      </c>
      <c r="BF122" s="26">
        <v>-0.57163373661763428</v>
      </c>
      <c r="BG122" s="26">
        <v>446348.12726735428</v>
      </c>
      <c r="BI122" s="1">
        <f t="shared" si="158"/>
        <v>4.7191991786447645</v>
      </c>
      <c r="BJ122" s="1">
        <f t="shared" si="159"/>
        <v>1.9386355554952515</v>
      </c>
      <c r="BK122" s="1">
        <f t="shared" si="109"/>
        <v>3.7058823529411757</v>
      </c>
      <c r="BL122" s="1">
        <f t="shared" si="147"/>
        <v>6.7119714520377247</v>
      </c>
      <c r="BM122" s="1">
        <f t="shared" si="160"/>
        <v>6.9312586801882041</v>
      </c>
      <c r="BN122" s="1">
        <f t="shared" si="111"/>
        <v>2.495176848874598</v>
      </c>
      <c r="BO122" s="1">
        <f t="shared" si="112"/>
        <v>1.0199127146164999</v>
      </c>
      <c r="BP122" s="1">
        <f t="shared" si="113"/>
        <v>7</v>
      </c>
      <c r="BQ122" s="1">
        <f t="shared" si="114"/>
        <v>1.1330103480227867</v>
      </c>
      <c r="BR122" s="1">
        <f t="shared" si="115"/>
        <v>3.0418906792720612</v>
      </c>
      <c r="BT122" s="1">
        <f t="shared" si="148"/>
        <v>3.9919308357348706</v>
      </c>
      <c r="BV122" s="1">
        <f t="shared" ref="BV122:CO122" si="179">6*((Q122-Q135)/(Q134-Q135))+1</f>
        <v>1.0087201113434499</v>
      </c>
      <c r="BW122" s="1">
        <f t="shared" si="179"/>
        <v>1.1850686498855836</v>
      </c>
      <c r="BX122" s="1">
        <f t="shared" si="179"/>
        <v>1.2678733031674208</v>
      </c>
      <c r="BY122" s="1">
        <f t="shared" si="179"/>
        <v>5.0837565211473388</v>
      </c>
      <c r="CB122" s="1">
        <f t="shared" si="179"/>
        <v>1.5272248169594638</v>
      </c>
      <c r="CC122" s="1">
        <f t="shared" si="150"/>
        <v>1.3237990858499449</v>
      </c>
      <c r="CE122" s="1">
        <f t="shared" si="151"/>
        <v>3.754793207309211</v>
      </c>
      <c r="CF122" s="1">
        <f t="shared" si="179"/>
        <v>4.0509184391140387</v>
      </c>
      <c r="CG122" s="1">
        <f t="shared" si="179"/>
        <v>2.8141042155111702</v>
      </c>
      <c r="CI122" s="1">
        <f t="shared" si="179"/>
        <v>6.1397773895260448</v>
      </c>
      <c r="CJ122" s="1">
        <f t="shared" si="179"/>
        <v>1.0350637336817361</v>
      </c>
      <c r="CK122" s="1">
        <f t="shared" si="179"/>
        <v>1</v>
      </c>
      <c r="CL122" s="1">
        <f t="shared" si="179"/>
        <v>1.0102562651977971</v>
      </c>
      <c r="CM122" s="1">
        <f t="shared" si="179"/>
        <v>4.8571503610032121</v>
      </c>
      <c r="CO122" s="1">
        <f t="shared" si="179"/>
        <v>1.7703812275914299</v>
      </c>
      <c r="CQ122" s="1">
        <f t="shared" si="152"/>
        <v>2.9416310564040016</v>
      </c>
      <c r="CU122" s="1">
        <f>6*((AP122-AP134)/(AP135-AP134))+1</f>
        <v>6.713577733870479</v>
      </c>
      <c r="CV122" s="1">
        <f>6*((AQ122-AQ134)/(AQ135-AQ134))+1</f>
        <v>6.4285541875501808</v>
      </c>
      <c r="CX122" s="1">
        <f>6*((AS122-AS134)/(AS135-AS134))+1</f>
        <v>6.8722955590565906</v>
      </c>
      <c r="CY122" s="1">
        <f t="shared" si="153"/>
        <v>2.2749517063747584</v>
      </c>
      <c r="CZ122" s="1">
        <f>6*((AU122-AU135)/(AU134-AU135))+1</f>
        <v>5.2803895840274082</v>
      </c>
      <c r="DA122" s="1">
        <f t="shared" si="154"/>
        <v>6.9679158537936257</v>
      </c>
      <c r="DB122" s="1">
        <f t="shared" si="155"/>
        <v>2.0203860915304142</v>
      </c>
      <c r="DC122" s="1">
        <f>6*((AX122-AX135)/(AX134-AX135))+1</f>
        <v>7</v>
      </c>
      <c r="DD122" s="1">
        <f>6*((AY122-AY135)/(AY134-AY135))+1</f>
        <v>6.7003399868592561</v>
      </c>
      <c r="DE122" s="1">
        <f>6*((AZ122-AZ135)/(AZ134-AZ135))+1</f>
        <v>6.0780067882389295</v>
      </c>
      <c r="DF122" s="1">
        <f>6*((BA122-BA135)/(BA134-BA135))+1</f>
        <v>1.6119727488030406</v>
      </c>
      <c r="DG122" s="1">
        <f t="shared" si="156"/>
        <v>4.974608695652174</v>
      </c>
      <c r="DI122" s="1">
        <f>6*((BD122-BD135)/(BD134-BD135))+1</f>
        <v>2.6927680122677229</v>
      </c>
      <c r="DJ122" s="1">
        <f>6*((BE122-BE135)/(BE134-BE135))+1</f>
        <v>3.5735625036709089</v>
      </c>
      <c r="DL122" s="1">
        <f>6*((BG122-BG135)/(BG134-BG135))+1</f>
        <v>2.1987612929068918</v>
      </c>
      <c r="DM122" s="1">
        <f t="shared" si="157"/>
        <v>3.6868447089076688</v>
      </c>
      <c r="DN122" s="27">
        <v>116</v>
      </c>
      <c r="DO122" s="5" t="s">
        <v>59</v>
      </c>
      <c r="DP122" s="1">
        <v>3.0066456021076715</v>
      </c>
      <c r="DQ122" s="1" t="s">
        <v>195</v>
      </c>
      <c r="DR122" s="1">
        <v>2.8881474053512637</v>
      </c>
      <c r="DS122" s="5" t="s">
        <v>312</v>
      </c>
      <c r="DT122" s="1">
        <v>2.8841192982117656</v>
      </c>
    </row>
    <row r="123" spans="1:124">
      <c r="A123" s="6" t="s">
        <v>310</v>
      </c>
      <c r="B123" s="5" t="s">
        <v>311</v>
      </c>
      <c r="C123" s="22"/>
      <c r="D123" s="20">
        <v>33.159999999999997</v>
      </c>
      <c r="E123" s="20">
        <v>2.1956219826731037E-2</v>
      </c>
      <c r="F123" s="23">
        <v>38.659999999999997</v>
      </c>
      <c r="G123" s="23">
        <v>4633.6000000000004</v>
      </c>
      <c r="H123" s="23">
        <v>10194</v>
      </c>
      <c r="I123" s="21">
        <v>6</v>
      </c>
      <c r="J123" s="31">
        <v>0</v>
      </c>
      <c r="K123" s="31">
        <v>358221.54414602369</v>
      </c>
      <c r="L123" s="31">
        <v>111856.32312407078</v>
      </c>
      <c r="M123" s="6">
        <v>-2050.9019026439341</v>
      </c>
      <c r="N123" s="1">
        <v>23.6</v>
      </c>
      <c r="O123" s="1">
        <v>102</v>
      </c>
      <c r="P123" s="1">
        <v>604.5</v>
      </c>
      <c r="Q123" s="1">
        <v>0.18781826598769924</v>
      </c>
      <c r="R123" s="1">
        <v>58.5</v>
      </c>
      <c r="S123" s="1">
        <v>33</v>
      </c>
      <c r="T123" s="1">
        <v>0.88304603971197904</v>
      </c>
      <c r="U123" s="1">
        <v>4.9419322955275514E-4</v>
      </c>
      <c r="V123" s="19">
        <v>0</v>
      </c>
      <c r="W123" s="24">
        <v>3.7398054474708169</v>
      </c>
      <c r="X123" s="1">
        <v>1.0628935116681329E-3</v>
      </c>
      <c r="Y123" s="1">
        <v>371.875</v>
      </c>
      <c r="Z123" s="17">
        <v>1.4549302294821771E-2</v>
      </c>
      <c r="AA123" s="25">
        <v>0.19443158521261822</v>
      </c>
      <c r="AB123" s="25">
        <v>425.56750705550331</v>
      </c>
      <c r="AC123" s="1">
        <v>6.6133192249189865E-4</v>
      </c>
      <c r="AD123" s="1">
        <v>5081.1728781165266</v>
      </c>
      <c r="AE123" s="1">
        <v>443.47679045916237</v>
      </c>
      <c r="AF123" s="1">
        <v>54.47</v>
      </c>
      <c r="AG123" s="24">
        <v>50.225039966207689</v>
      </c>
      <c r="AH123" s="24">
        <v>3.8357251504530123</v>
      </c>
      <c r="AI123" s="24">
        <v>0.19264944898089054</v>
      </c>
      <c r="AJ123" s="24">
        <v>0.61040936446002247</v>
      </c>
      <c r="AK123" s="24">
        <v>1.9112492560015872</v>
      </c>
      <c r="AL123" s="24">
        <v>72.885391177832162</v>
      </c>
      <c r="AM123" s="24">
        <v>23.014350902718075</v>
      </c>
      <c r="AN123" s="24">
        <v>4.0341247272005818</v>
      </c>
      <c r="AO123" s="24">
        <v>11.494252873563218</v>
      </c>
      <c r="AP123" s="24">
        <v>1512.1</v>
      </c>
      <c r="AQ123" s="1">
        <v>540.03571428571433</v>
      </c>
      <c r="AR123" s="24">
        <v>1260.0833333333333</v>
      </c>
      <c r="AS123" s="24">
        <v>14.182692307692308</v>
      </c>
      <c r="AT123" s="24">
        <v>123</v>
      </c>
      <c r="AU123" s="24">
        <v>2630.6204093644601</v>
      </c>
      <c r="AV123" s="26">
        <v>98.513590371007211</v>
      </c>
      <c r="AW123" s="24">
        <v>29328.535841489476</v>
      </c>
      <c r="AX123" s="24">
        <v>0.84974958263772959</v>
      </c>
      <c r="AY123" s="26">
        <v>0.49415692821368951</v>
      </c>
      <c r="AZ123" s="24">
        <v>0.57796327212020038</v>
      </c>
      <c r="BA123" s="24">
        <v>1.2254469475879236E-2</v>
      </c>
      <c r="BB123" s="24">
        <v>2.5974025974025974</v>
      </c>
      <c r="BC123" s="24">
        <v>-0.11462067709218772</v>
      </c>
      <c r="BD123" s="24">
        <v>-0.42293955112481424</v>
      </c>
      <c r="BE123" s="26">
        <v>-0.72133853665669623</v>
      </c>
      <c r="BF123" s="26">
        <v>-0.68634462363647419</v>
      </c>
      <c r="BG123" s="26">
        <v>109581.61365435195</v>
      </c>
      <c r="BI123" s="1">
        <f t="shared" si="158"/>
        <v>3.5241273100616022</v>
      </c>
      <c r="BJ123" s="1">
        <f t="shared" si="159"/>
        <v>1.5570246066448918</v>
      </c>
      <c r="BK123" s="1">
        <f t="shared" si="109"/>
        <v>1.091695501730104</v>
      </c>
      <c r="BL123" s="1">
        <f t="shared" si="147"/>
        <v>5.5634257554731077</v>
      </c>
      <c r="BM123" s="1">
        <f t="shared" si="160"/>
        <v>6.7211798515759948</v>
      </c>
      <c r="BN123" s="1">
        <f t="shared" si="111"/>
        <v>1.8199356913183278</v>
      </c>
      <c r="BO123" s="1">
        <f t="shared" si="112"/>
        <v>1.0199127146164999</v>
      </c>
      <c r="BP123" s="1">
        <f t="shared" si="113"/>
        <v>1.670641480368672</v>
      </c>
      <c r="BQ123" s="1">
        <f t="shared" si="114"/>
        <v>1.1097127870586283</v>
      </c>
      <c r="BR123" s="1">
        <f t="shared" si="115"/>
        <v>1.1825595632644874</v>
      </c>
      <c r="BT123" s="1">
        <f t="shared" si="148"/>
        <v>1.5389048991354466</v>
      </c>
      <c r="BV123" s="1">
        <f t="shared" ref="BV123:CO123" si="180">6*((Q123-Q135)/(Q134-Q135))+1</f>
        <v>1.0109756802794934</v>
      </c>
      <c r="BW123" s="1">
        <f t="shared" si="180"/>
        <v>1.0758009153318078</v>
      </c>
      <c r="BX123" s="1">
        <f t="shared" si="180"/>
        <v>1.4235294117647059</v>
      </c>
      <c r="BY123" s="1">
        <f t="shared" si="180"/>
        <v>3.1623353250255519</v>
      </c>
      <c r="CB123" s="1">
        <f t="shared" si="180"/>
        <v>1.4646136264994918</v>
      </c>
      <c r="CC123" s="1">
        <f t="shared" si="150"/>
        <v>1.2418088750844105</v>
      </c>
      <c r="CE123" s="1">
        <f t="shared" si="151"/>
        <v>2.8040596978581038</v>
      </c>
      <c r="CF123" s="1">
        <f t="shared" si="180"/>
        <v>3.4421062746112154</v>
      </c>
      <c r="CG123" s="1">
        <f t="shared" si="180"/>
        <v>6.5844679251518485</v>
      </c>
      <c r="CI123" s="1">
        <f t="shared" si="180"/>
        <v>3.983295524502994</v>
      </c>
      <c r="CJ123" s="1">
        <f t="shared" si="180"/>
        <v>1.0270629322170148</v>
      </c>
      <c r="CK123" s="1">
        <f t="shared" si="180"/>
        <v>1</v>
      </c>
      <c r="CL123" s="1">
        <f t="shared" si="180"/>
        <v>1.0066236116313436</v>
      </c>
      <c r="CM123" s="1">
        <f t="shared" si="180"/>
        <v>3.9514253396458185</v>
      </c>
      <c r="CO123" s="1">
        <f t="shared" si="180"/>
        <v>1.7968883580121533</v>
      </c>
      <c r="CQ123" s="1">
        <f t="shared" si="152"/>
        <v>3.7333426555336984</v>
      </c>
      <c r="CU123" s="1">
        <f>6*((AP123-AP134)/(AP135-AP134))+1</f>
        <v>6.8283530026166375</v>
      </c>
      <c r="CV123" s="1">
        <f>6*((AQ123-AQ134)/(AQ135-AQ134))+1</f>
        <v>6.4667469680292688</v>
      </c>
      <c r="CX123" s="1">
        <f>6*((AS123-AS134)/(AS135-AS134))+1</f>
        <v>6.9311098129314734</v>
      </c>
      <c r="CY123" s="1">
        <f t="shared" si="153"/>
        <v>2.0431423052157118</v>
      </c>
      <c r="CZ123" s="1">
        <f>6*((AU123-AU135)/(AU134-AU135))+1</f>
        <v>2.1394785621688284</v>
      </c>
      <c r="DA123" s="1">
        <f t="shared" si="154"/>
        <v>6.2463761375562772</v>
      </c>
      <c r="DB123" s="1">
        <f t="shared" si="155"/>
        <v>1.1913265670586266</v>
      </c>
      <c r="DC123" s="1">
        <f>6*((AX123-AX135)/(AX134-AX135))+1</f>
        <v>1</v>
      </c>
      <c r="DD123" s="1">
        <f>6*((AY123-AY135)/(AY134-AY135))+1</f>
        <v>2.9429360660844432</v>
      </c>
      <c r="DE123" s="1">
        <f>6*((AZ123-AZ135)/(AZ134-AZ135))+1</f>
        <v>3.8582487039076527</v>
      </c>
      <c r="DF123" s="1">
        <f>6*((BA123-BA135)/(BA134-BA135))+1</f>
        <v>3.5058266847247479</v>
      </c>
      <c r="DG123" s="1">
        <f t="shared" si="156"/>
        <v>6.6975064935064932</v>
      </c>
      <c r="DI123" s="1">
        <f>6*((BD123-BD135)/(BD134-BD135))+1</f>
        <v>2.0051793808746119</v>
      </c>
      <c r="DJ123" s="1">
        <f>6*((BE123-BE135)/(BE134-BE135))+1</f>
        <v>1.930336067078982</v>
      </c>
      <c r="DL123" s="1">
        <f>6*((BG123-BG135)/(BG134-BG135))+1</f>
        <v>1.2943043531230747</v>
      </c>
      <c r="DM123" s="1">
        <f t="shared" si="157"/>
        <v>2.8711506528398627</v>
      </c>
      <c r="DN123" s="27">
        <v>117</v>
      </c>
      <c r="DO123" s="5" t="s">
        <v>312</v>
      </c>
      <c r="DP123" s="1">
        <v>2.9922196593712651</v>
      </c>
      <c r="DQ123" s="1" t="s">
        <v>312</v>
      </c>
      <c r="DR123" s="1">
        <v>2.8800573545476449</v>
      </c>
      <c r="DS123" s="5" t="s">
        <v>271</v>
      </c>
      <c r="DT123" s="1">
        <v>2.8799851459318409</v>
      </c>
    </row>
    <row r="124" spans="1:124">
      <c r="A124" s="6" t="s">
        <v>313</v>
      </c>
      <c r="B124" s="5" t="s">
        <v>213</v>
      </c>
      <c r="C124" s="22"/>
      <c r="D124" s="20">
        <v>18.8</v>
      </c>
      <c r="E124" s="20">
        <v>5.923378179412133E-2</v>
      </c>
      <c r="F124" s="23">
        <v>15.88</v>
      </c>
      <c r="G124" s="23">
        <v>4096.7</v>
      </c>
      <c r="H124" s="23">
        <v>15269.7</v>
      </c>
      <c r="I124" s="21">
        <v>8.5299999999999994</v>
      </c>
      <c r="J124" s="31">
        <v>17762.277868600253</v>
      </c>
      <c r="K124" s="31">
        <v>88347.981298179671</v>
      </c>
      <c r="L124" s="31">
        <v>93567.545006527303</v>
      </c>
      <c r="M124" s="6">
        <v>-1622.759369907659</v>
      </c>
      <c r="N124" s="1">
        <v>271.10000000000002</v>
      </c>
      <c r="O124" s="1">
        <v>174</v>
      </c>
      <c r="P124" s="1">
        <v>1402.4</v>
      </c>
      <c r="Q124" s="1">
        <v>5.9308472272724559</v>
      </c>
      <c r="R124" s="1">
        <v>1375.4</v>
      </c>
      <c r="S124" s="1">
        <v>96.2</v>
      </c>
      <c r="T124" s="1">
        <v>0.93631494461132569</v>
      </c>
      <c r="U124" s="1">
        <v>1.2900597501357958E-3</v>
      </c>
      <c r="V124" s="19">
        <v>5.9609320513355465E-6</v>
      </c>
      <c r="W124" s="24">
        <v>5.178192399863061</v>
      </c>
      <c r="X124" s="1">
        <v>3.222232566001662E-3</v>
      </c>
      <c r="Y124" s="1">
        <v>999.99999999999977</v>
      </c>
      <c r="Z124" s="17">
        <v>1.7399960657848462E-2</v>
      </c>
      <c r="AA124" s="25">
        <v>0.16951102474382895</v>
      </c>
      <c r="AB124" s="25">
        <v>1.1992539930500208</v>
      </c>
      <c r="AC124" s="1">
        <v>6.0801506923622575E-4</v>
      </c>
      <c r="AD124" s="1">
        <v>1790.5090039878635</v>
      </c>
      <c r="AE124" s="1">
        <v>5465.3819264904323</v>
      </c>
      <c r="AF124" s="1">
        <v>54.47</v>
      </c>
      <c r="AG124" s="24">
        <v>536.28597356850366</v>
      </c>
      <c r="AH124" s="24">
        <v>0.66076931789054538</v>
      </c>
      <c r="AI124" s="24">
        <v>0.3543613169491272</v>
      </c>
      <c r="AJ124" s="24">
        <v>0.12239581781007278</v>
      </c>
      <c r="AK124" s="24">
        <v>1.9569739924534602</v>
      </c>
      <c r="AL124" s="24">
        <v>73.547171835788234</v>
      </c>
      <c r="AM124" s="24">
        <v>20.964598024547119</v>
      </c>
      <c r="AN124" s="24">
        <v>2.5274351897662717</v>
      </c>
      <c r="AO124" s="24">
        <v>8.2456639181120277</v>
      </c>
      <c r="AP124" s="24">
        <v>7625.409090909091</v>
      </c>
      <c r="AQ124" s="1">
        <v>1409.7394957983192</v>
      </c>
      <c r="AR124" s="24">
        <v>0</v>
      </c>
      <c r="AS124" s="24">
        <v>22.707136237256719</v>
      </c>
      <c r="AT124" s="24">
        <v>247.69230769230768</v>
      </c>
      <c r="AU124" s="24">
        <v>1095.1490497678215</v>
      </c>
      <c r="AV124" s="26">
        <v>139.22948992304435</v>
      </c>
      <c r="AW124" s="24">
        <v>32578.770298406838</v>
      </c>
      <c r="AX124" s="24">
        <v>0.94980314960629919</v>
      </c>
      <c r="AY124" s="26">
        <v>0.7708450506186727</v>
      </c>
      <c r="AZ124" s="24">
        <v>0.86051743532058489</v>
      </c>
      <c r="BA124" s="24">
        <v>4.637671254411576E-2</v>
      </c>
      <c r="BB124" s="24">
        <v>7.5346594333936112</v>
      </c>
      <c r="BC124" s="24">
        <v>6.5186568579431239E-3</v>
      </c>
      <c r="BD124" s="24">
        <v>-0.39234589355270433</v>
      </c>
      <c r="BE124" s="26">
        <v>-0.89137587320582112</v>
      </c>
      <c r="BF124" s="26">
        <v>-0.52877186904555695</v>
      </c>
      <c r="BG124" s="26">
        <v>92771.963716907121</v>
      </c>
      <c r="BI124" s="1">
        <f t="shared" si="158"/>
        <v>5.7356262833675569</v>
      </c>
      <c r="BJ124" s="1">
        <f t="shared" si="159"/>
        <v>2.7317711102964681</v>
      </c>
      <c r="BK124" s="1">
        <f t="shared" si="109"/>
        <v>5.0328719723183388</v>
      </c>
      <c r="BL124" s="1">
        <f t="shared" si="147"/>
        <v>5.7458948143532798</v>
      </c>
      <c r="BM124" s="1">
        <f t="shared" si="160"/>
        <v>6.4868545883330579</v>
      </c>
      <c r="BN124" s="1">
        <f t="shared" si="111"/>
        <v>4.260450160771704</v>
      </c>
      <c r="BO124" s="1">
        <f t="shared" si="112"/>
        <v>1.0801492011557752</v>
      </c>
      <c r="BP124" s="1">
        <f t="shared" si="113"/>
        <v>1.159518016381732</v>
      </c>
      <c r="BQ124" s="1">
        <f t="shared" si="114"/>
        <v>1.0904326341938717</v>
      </c>
      <c r="BR124" s="1">
        <f t="shared" si="115"/>
        <v>1.1410662539527645</v>
      </c>
      <c r="BT124" s="1">
        <f t="shared" si="148"/>
        <v>1.9538904899135447</v>
      </c>
      <c r="BV124" s="1">
        <f t="shared" ref="BV124:CO124" si="181">6*((Q124-Q135)/(Q134-Q135))+1</f>
        <v>1.4214183679832129</v>
      </c>
      <c r="BW124" s="1">
        <f t="shared" si="181"/>
        <v>4.8426773455377576</v>
      </c>
      <c r="BX124" s="1">
        <f t="shared" si="181"/>
        <v>2.5674208144796382</v>
      </c>
      <c r="BY124" s="1">
        <f t="shared" si="181"/>
        <v>5.1394345081621804</v>
      </c>
      <c r="CB124" s="1">
        <f t="shared" si="181"/>
        <v>1.6433112051963921</v>
      </c>
      <c r="CC124" s="1">
        <f t="shared" si="150"/>
        <v>1.7330597312823697</v>
      </c>
      <c r="CE124" s="1">
        <f t="shared" si="151"/>
        <v>3.1575307963951764</v>
      </c>
      <c r="CF124" s="1">
        <f t="shared" si="181"/>
        <v>3.1290981950797585</v>
      </c>
      <c r="CG124" s="1">
        <f t="shared" si="181"/>
        <v>1.8771369378849863</v>
      </c>
      <c r="CI124" s="1">
        <f t="shared" si="181"/>
        <v>2.0512567917506717</v>
      </c>
      <c r="CJ124" s="1">
        <f t="shared" si="181"/>
        <v>1.3624084078573309</v>
      </c>
      <c r="CK124" s="1">
        <f t="shared" si="181"/>
        <v>1</v>
      </c>
      <c r="CL124" s="1">
        <f t="shared" si="181"/>
        <v>1.1732760986053421</v>
      </c>
      <c r="CM124" s="1">
        <f t="shared" si="181"/>
        <v>1.5048726787070357</v>
      </c>
      <c r="CO124" s="1">
        <f t="shared" si="181"/>
        <v>1.6431091560158582</v>
      </c>
      <c r="CQ124" s="1">
        <f t="shared" si="152"/>
        <v>4.0671329019241975</v>
      </c>
      <c r="CU124" s="1">
        <f>6*((AP124-AP134)/(AP135-AP134))+1</f>
        <v>5.4616668050369181</v>
      </c>
      <c r="CV124" s="1">
        <f>6*((AQ124-AQ134)/(AQ135-AQ134))+1</f>
        <v>5.6079663982637653</v>
      </c>
      <c r="CX124" s="1">
        <f>6*((AS124-AS134)/(AS135-AS134))+1</f>
        <v>6.7075192632778595</v>
      </c>
      <c r="CY124" s="1">
        <f t="shared" si="153"/>
        <v>3.4883847639803856</v>
      </c>
      <c r="CZ124" s="1">
        <f>6*((AU124-AU135)/(AU134-AU135))+1</f>
        <v>1.2519201002124076</v>
      </c>
      <c r="DA124" s="1">
        <f t="shared" si="154"/>
        <v>5.9481620688325032</v>
      </c>
      <c r="DB124" s="1">
        <f t="shared" si="155"/>
        <v>1.2158854730811932</v>
      </c>
      <c r="DC124" s="1">
        <f>6*((AX124-AX135)/(AX134-AX135))+1</f>
        <v>5.3898512812062291</v>
      </c>
      <c r="DD124" s="1">
        <f>6*((AY124-AY135)/(AY134-AY135))+1</f>
        <v>5.2786527222715645</v>
      </c>
      <c r="DE124" s="1">
        <f>6*((AZ124-AZ135)/(AZ134-AZ135))+1</f>
        <v>6.0868790545474569</v>
      </c>
      <c r="DF124" s="1">
        <f>6*((BA124-BA135)/(BA134-BA135))+1</f>
        <v>5.9532668284182231</v>
      </c>
      <c r="DG124" s="1">
        <f t="shared" si="156"/>
        <v>6.1225135623869793</v>
      </c>
      <c r="DI124" s="1">
        <f>6*((BD124-BD135)/(BD134-BD135))+1</f>
        <v>2.0624000244304548</v>
      </c>
      <c r="DJ124" s="1">
        <f>6*((BE124-BE135)/(BE134-BE135))+1</f>
        <v>1.329055135857631</v>
      </c>
      <c r="DL124" s="1">
        <f>6*((BG124-BG135)/(BG134-BG135))+1</f>
        <v>1.2491585208425826</v>
      </c>
      <c r="DM124" s="1">
        <f t="shared" si="157"/>
        <v>3.2829750348701459</v>
      </c>
      <c r="DN124" s="27">
        <v>118</v>
      </c>
      <c r="DO124" s="5" t="s">
        <v>218</v>
      </c>
      <c r="DP124" s="1">
        <v>2.966776605705423</v>
      </c>
      <c r="DQ124" s="1" t="s">
        <v>311</v>
      </c>
      <c r="DR124" s="1">
        <v>2.8335647708238043</v>
      </c>
      <c r="DS124" s="5" t="s">
        <v>311</v>
      </c>
      <c r="DT124" s="1">
        <v>2.8509024398136877</v>
      </c>
    </row>
    <row r="125" spans="1:124">
      <c r="A125" s="6" t="s">
        <v>314</v>
      </c>
      <c r="B125" s="5" t="s">
        <v>293</v>
      </c>
      <c r="C125" s="22"/>
      <c r="D125" s="20">
        <v>24.67</v>
      </c>
      <c r="E125" s="20">
        <v>1.4176596394744882E-2</v>
      </c>
      <c r="F125" s="23">
        <v>33.42</v>
      </c>
      <c r="G125" s="23">
        <v>3878.2</v>
      </c>
      <c r="H125" s="23">
        <v>12742.7</v>
      </c>
      <c r="I125" s="21">
        <v>6.1</v>
      </c>
      <c r="J125" s="31">
        <v>0</v>
      </c>
      <c r="K125" s="31">
        <v>13324.078532210431</v>
      </c>
      <c r="L125" s="31">
        <v>62005.597013307037</v>
      </c>
      <c r="M125" s="6">
        <v>-352.40464344941955</v>
      </c>
      <c r="N125" s="1">
        <v>4.8</v>
      </c>
      <c r="O125" s="1">
        <v>11.1</v>
      </c>
      <c r="P125" s="1">
        <v>0</v>
      </c>
      <c r="Q125" s="1">
        <v>4.320195539260617E-2</v>
      </c>
      <c r="R125" s="1">
        <v>51.8</v>
      </c>
      <c r="S125" s="1">
        <v>20.9</v>
      </c>
      <c r="T125" s="1">
        <v>0.979890310786106</v>
      </c>
      <c r="U125" s="1">
        <v>4.1459369817578774E-4</v>
      </c>
      <c r="V125" s="19">
        <v>0</v>
      </c>
      <c r="W125" s="24">
        <v>3.4731283710895364</v>
      </c>
      <c r="X125" s="1">
        <v>6.4612964457169176E-4</v>
      </c>
      <c r="Y125" s="1">
        <v>520.18633540372673</v>
      </c>
      <c r="Z125" s="17">
        <v>2.0959364497402995E-2</v>
      </c>
      <c r="AA125" s="25">
        <v>0.18826764436296975</v>
      </c>
      <c r="AB125" s="25">
        <v>2.5426514714368151</v>
      </c>
      <c r="AC125" s="1">
        <v>3.6663611365719525E-4</v>
      </c>
      <c r="AD125" s="1">
        <v>4966.0259718912312</v>
      </c>
      <c r="AE125" s="1">
        <v>150.2310323273388</v>
      </c>
      <c r="AF125" s="1">
        <v>54.47</v>
      </c>
      <c r="AG125" s="24">
        <v>82.095587219667195</v>
      </c>
      <c r="AH125" s="24">
        <v>2.1937060800488846</v>
      </c>
      <c r="AI125" s="24">
        <v>0.18009358882896745</v>
      </c>
      <c r="AJ125" s="24">
        <v>0.35508707607699358</v>
      </c>
      <c r="AK125" s="24">
        <v>2.3892453406660557</v>
      </c>
      <c r="AL125" s="24">
        <v>70.797433547204406</v>
      </c>
      <c r="AM125" s="24">
        <v>27.864344637946836</v>
      </c>
      <c r="AN125" s="24">
        <v>3.3608310418576233</v>
      </c>
      <c r="AO125" s="24">
        <v>2.1929824561403506</v>
      </c>
      <c r="AP125" s="24">
        <v>2337.8571428571427</v>
      </c>
      <c r="AQ125" s="1">
        <v>909.16666666666663</v>
      </c>
      <c r="AR125" s="24">
        <v>0</v>
      </c>
      <c r="AS125" s="24">
        <v>18.241992882562279</v>
      </c>
      <c r="AT125" s="24">
        <v>238</v>
      </c>
      <c r="AU125" s="24">
        <v>2351.3565817293002</v>
      </c>
      <c r="AV125" s="26">
        <v>215.23917629086466</v>
      </c>
      <c r="AW125" s="24">
        <v>9180.0203072006589</v>
      </c>
      <c r="AX125" s="24">
        <v>0.95554854981084492</v>
      </c>
      <c r="AY125" s="26">
        <v>0.75504413619167721</v>
      </c>
      <c r="AZ125" s="24">
        <v>0.6191677175283733</v>
      </c>
      <c r="BA125" s="24">
        <v>5.0942177565238125E-2</v>
      </c>
      <c r="BB125" s="24">
        <v>2.4691358024691357</v>
      </c>
      <c r="BC125" s="24">
        <v>-0.455981642654121</v>
      </c>
      <c r="BD125" s="24">
        <v>-0.31060932067014385</v>
      </c>
      <c r="BE125" s="26">
        <v>-0.72195859193662948</v>
      </c>
      <c r="BF125" s="26">
        <v>-0.61578571230308443</v>
      </c>
      <c r="BG125" s="26">
        <v>31142.419636678853</v>
      </c>
      <c r="BI125" s="1">
        <f t="shared" si="158"/>
        <v>4.8316221765913756</v>
      </c>
      <c r="BJ125" s="1">
        <f t="shared" si="159"/>
        <v>1.3118614322278979</v>
      </c>
      <c r="BK125" s="1">
        <f t="shared" si="109"/>
        <v>1.998269896193771</v>
      </c>
      <c r="BL125" s="1">
        <f t="shared" si="147"/>
        <v>5.8201535019400144</v>
      </c>
      <c r="BM125" s="1">
        <f t="shared" si="160"/>
        <v>6.6035163177920291</v>
      </c>
      <c r="BN125" s="1">
        <f t="shared" si="111"/>
        <v>1.9163987138263661</v>
      </c>
      <c r="BO125" s="1">
        <f t="shared" si="112"/>
        <v>1.0199127146164999</v>
      </c>
      <c r="BP125" s="1">
        <f t="shared" si="113"/>
        <v>1.0174274882880947</v>
      </c>
      <c r="BQ125" s="1">
        <f t="shared" si="114"/>
        <v>1.0571598163977467</v>
      </c>
      <c r="BR125" s="1">
        <f t="shared" si="115"/>
        <v>1.0179501942993086</v>
      </c>
      <c r="BT125" s="1">
        <f t="shared" si="148"/>
        <v>1.014985590778098</v>
      </c>
      <c r="BV125" s="1">
        <f t="shared" ref="BV125:CO125" si="182">6*((Q125-Q135)/(Q134-Q135))+1</f>
        <v>1.0006402444656424</v>
      </c>
      <c r="BW125" s="1">
        <f t="shared" si="182"/>
        <v>1.0566361556064072</v>
      </c>
      <c r="BX125" s="1">
        <f t="shared" si="182"/>
        <v>1.204524886877828</v>
      </c>
      <c r="BY125" s="1">
        <f t="shared" si="182"/>
        <v>6.7567536746032077</v>
      </c>
      <c r="CB125" s="1">
        <f t="shared" si="182"/>
        <v>1.4314830785867436</v>
      </c>
      <c r="CC125" s="1">
        <f t="shared" si="150"/>
        <v>1.1469948595954489</v>
      </c>
      <c r="CE125" s="1">
        <f t="shared" si="151"/>
        <v>3.5988837138905501</v>
      </c>
      <c r="CF125" s="1">
        <f t="shared" si="182"/>
        <v>3.3646857330423243</v>
      </c>
      <c r="CG125" s="1">
        <f t="shared" si="182"/>
        <v>1.8920386571643868</v>
      </c>
      <c r="CI125" s="1">
        <f t="shared" si="182"/>
        <v>3.9156896275492139</v>
      </c>
      <c r="CJ125" s="1">
        <f t="shared" si="182"/>
        <v>1.0074809935749127</v>
      </c>
      <c r="CK125" s="1">
        <f t="shared" si="182"/>
        <v>1</v>
      </c>
      <c r="CL125" s="1">
        <f t="shared" si="182"/>
        <v>1.0175508546863412</v>
      </c>
      <c r="CM125" s="1">
        <f t="shared" si="182"/>
        <v>2.6861207691670712</v>
      </c>
      <c r="CO125" s="1">
        <f t="shared" si="182"/>
        <v>1.7164330960036716</v>
      </c>
      <c r="CQ125" s="1">
        <f t="shared" si="152"/>
        <v>2.6802144270165931</v>
      </c>
      <c r="CU125" s="1">
        <f>6*((AP125-AP134)/(AP135-AP134))+1</f>
        <v>6.6437474358256576</v>
      </c>
      <c r="CV125" s="1">
        <f>6*((AQ125-AQ134)/(AQ135-AQ134))+1</f>
        <v>6.1022521867688475</v>
      </c>
      <c r="CX125" s="1">
        <f>6*((AS125-AS134)/(AS135-AS134))+1</f>
        <v>6.8246370325080372</v>
      </c>
      <c r="CY125" s="1">
        <f t="shared" si="153"/>
        <v>3.3760463618802321</v>
      </c>
      <c r="CZ125" s="1">
        <f>6*((AU125-AU135)/(AU134-AU135))+1</f>
        <v>1.9780538818667235</v>
      </c>
      <c r="DA125" s="1">
        <f t="shared" si="154"/>
        <v>5.3914469260122937</v>
      </c>
      <c r="DB125" s="1">
        <f t="shared" si="155"/>
        <v>1.0390835501132782</v>
      </c>
      <c r="DC125" s="1">
        <f>6*((AX125-AX135)/(AX134-AX135))+1</f>
        <v>5.6419307743530407</v>
      </c>
      <c r="DD125" s="1">
        <f>6*((AY125-AY135)/(AY134-AY135))+1</f>
        <v>5.1452662267135763</v>
      </c>
      <c r="DE125" s="1">
        <f>6*((AZ125-AZ135)/(AZ134-AZ135))+1</f>
        <v>4.1832464904481768</v>
      </c>
      <c r="DF125" s="1">
        <f>6*((BA125-BA135)/(BA134-BA135))+1</f>
        <v>6.2807277853365147</v>
      </c>
      <c r="DG125" s="1">
        <f t="shared" si="156"/>
        <v>6.7124444444444453</v>
      </c>
      <c r="DI125" s="1">
        <f>6*((BD125-BD135)/(BD134-BD135))+1</f>
        <v>2.2152754788074067</v>
      </c>
      <c r="DJ125" s="1">
        <f>6*((BE125-BE135)/(BE134-BE135))+1</f>
        <v>1.9281434461893971</v>
      </c>
      <c r="DL125" s="1">
        <f>6*((BG125-BG135)/(BG134-BG135))+1</f>
        <v>1.0836394844008224</v>
      </c>
      <c r="DM125" s="1">
        <f t="shared" si="157"/>
        <v>3.0388411933440471</v>
      </c>
      <c r="DN125" s="27">
        <v>119</v>
      </c>
      <c r="DO125" s="5" t="s">
        <v>311</v>
      </c>
      <c r="DP125" s="1">
        <v>2.9404725614833827</v>
      </c>
      <c r="DQ125" s="1" t="s">
        <v>218</v>
      </c>
      <c r="DR125" s="1">
        <v>2.8240259176376252</v>
      </c>
      <c r="DS125" s="5" t="s">
        <v>218</v>
      </c>
      <c r="DT125" s="1">
        <v>2.8249124602940903</v>
      </c>
    </row>
    <row r="126" spans="1:124">
      <c r="A126" s="6" t="s">
        <v>315</v>
      </c>
      <c r="B126" s="5" t="s">
        <v>277</v>
      </c>
      <c r="C126" s="22"/>
      <c r="D126" s="20">
        <v>18.84</v>
      </c>
      <c r="E126" s="20">
        <v>5.5102820597944212E-2</v>
      </c>
      <c r="F126" s="23">
        <v>13.25</v>
      </c>
      <c r="G126" s="23">
        <v>3570.7</v>
      </c>
      <c r="H126" s="23">
        <v>23621.4</v>
      </c>
      <c r="I126" s="21">
        <v>8.81</v>
      </c>
      <c r="J126" s="31">
        <v>0</v>
      </c>
      <c r="K126" s="31">
        <v>26662.389424188346</v>
      </c>
      <c r="L126" s="31">
        <v>90891.976216329931</v>
      </c>
      <c r="M126" s="6">
        <v>-1221.1244085722237</v>
      </c>
      <c r="N126" s="1">
        <v>198.9</v>
      </c>
      <c r="O126" s="1">
        <v>41.4</v>
      </c>
      <c r="P126" s="1">
        <v>317.8</v>
      </c>
      <c r="Q126" s="1">
        <v>1.1232719687811235</v>
      </c>
      <c r="R126" s="1">
        <v>127.5</v>
      </c>
      <c r="S126" s="1">
        <v>78.7</v>
      </c>
      <c r="T126" s="1">
        <v>0.94174693663586917</v>
      </c>
      <c r="U126" s="1">
        <v>5.914277762315614E-4</v>
      </c>
      <c r="V126" s="19">
        <v>2.5055278207545397E-5</v>
      </c>
      <c r="W126" s="24">
        <v>10.522004866491645</v>
      </c>
      <c r="X126" s="1">
        <v>6.5372227514640547E-4</v>
      </c>
      <c r="Y126" s="1">
        <v>818.75</v>
      </c>
      <c r="Z126" s="17">
        <v>2.22553508678522E-2</v>
      </c>
      <c r="AA126" s="25">
        <v>0.25178049070762371</v>
      </c>
      <c r="AB126" s="25">
        <v>0.68854587551641167</v>
      </c>
      <c r="AC126" s="1">
        <v>6.3264577474052123E-4</v>
      </c>
      <c r="AD126" s="1">
        <v>3418.2471327366002</v>
      </c>
      <c r="AE126" s="1">
        <v>5242.7969694049689</v>
      </c>
      <c r="AF126" s="1">
        <v>54.47</v>
      </c>
      <c r="AG126" s="24">
        <v>651.72205924791365</v>
      </c>
      <c r="AH126" s="24">
        <v>0.3250922347429015</v>
      </c>
      <c r="AI126" s="24">
        <v>0.21186978067214993</v>
      </c>
      <c r="AJ126" s="24">
        <v>0.42050273415723438</v>
      </c>
      <c r="AK126" s="24">
        <v>1.914849637011657</v>
      </c>
      <c r="AL126" s="24">
        <v>73.052421905829732</v>
      </c>
      <c r="AM126" s="24">
        <v>17.288141963206325</v>
      </c>
      <c r="AN126" s="24">
        <v>2.1860730236083361</v>
      </c>
      <c r="AO126" s="24">
        <v>4.3478260869565215</v>
      </c>
      <c r="AP126" s="24">
        <v>12280.538461538461</v>
      </c>
      <c r="AQ126" s="1">
        <v>1297.9430894308944</v>
      </c>
      <c r="AR126" s="24">
        <v>3801.1190476190477</v>
      </c>
      <c r="AS126" s="24">
        <v>21.974560592044405</v>
      </c>
      <c r="AT126" s="24">
        <v>220.25</v>
      </c>
      <c r="AU126" s="24">
        <v>3934.3352797108619</v>
      </c>
      <c r="AV126" s="26">
        <v>343.36066446597806</v>
      </c>
      <c r="AW126" s="24">
        <v>32839.934163529346</v>
      </c>
      <c r="AX126" s="24">
        <v>0.85205367734282322</v>
      </c>
      <c r="AY126" s="26">
        <v>0.81731909845788853</v>
      </c>
      <c r="AZ126" s="24">
        <v>0.83229537366548045</v>
      </c>
      <c r="BA126" s="24">
        <v>4.3269545671359495E-2</v>
      </c>
      <c r="BB126" s="24">
        <v>4.0983606557377055</v>
      </c>
      <c r="BC126" s="24">
        <v>0.80956505303989512</v>
      </c>
      <c r="BD126" s="24">
        <v>-0.78081311817990739</v>
      </c>
      <c r="BE126" s="26">
        <v>-0.92935719898895641</v>
      </c>
      <c r="BF126" s="26">
        <v>-0.64578021524333429</v>
      </c>
      <c r="BG126" s="26">
        <v>91198.110377904421</v>
      </c>
      <c r="BI126" s="1">
        <f t="shared" si="158"/>
        <v>5.729466119096509</v>
      </c>
      <c r="BJ126" s="1">
        <f t="shared" si="159"/>
        <v>2.6015900585910328</v>
      </c>
      <c r="BK126" s="1">
        <f t="shared" si="109"/>
        <v>5.4878892733564015</v>
      </c>
      <c r="BL126" s="1">
        <f t="shared" si="147"/>
        <v>5.9246594352714599</v>
      </c>
      <c r="BM126" s="1">
        <f t="shared" si="160"/>
        <v>6.1012891882845839</v>
      </c>
      <c r="BN126" s="1">
        <f t="shared" si="111"/>
        <v>4.5305466237942129</v>
      </c>
      <c r="BO126" s="1">
        <f t="shared" si="112"/>
        <v>1.0199127146164999</v>
      </c>
      <c r="BP126" s="1">
        <f t="shared" si="113"/>
        <v>1.0426894057389946</v>
      </c>
      <c r="BQ126" s="1">
        <f t="shared" si="114"/>
        <v>1.0876120315847946</v>
      </c>
      <c r="BR126" s="1">
        <f t="shared" si="115"/>
        <v>1.1021419182307668</v>
      </c>
      <c r="BT126" s="1">
        <f t="shared" si="148"/>
        <v>1.1896253602305475</v>
      </c>
      <c r="BV126" s="1">
        <f t="shared" ref="BV126:CO126" si="183">6*((Q126-Q135)/(Q134-Q135))+1</f>
        <v>1.0778306682284027</v>
      </c>
      <c r="BW126" s="1">
        <f t="shared" si="183"/>
        <v>1.2731693363844394</v>
      </c>
      <c r="BX126" s="1">
        <f t="shared" si="183"/>
        <v>2.2506787330316742</v>
      </c>
      <c r="BY126" s="1">
        <f t="shared" si="183"/>
        <v>5.34104531684733</v>
      </c>
      <c r="CB126" s="1">
        <f t="shared" si="183"/>
        <v>2.3071981705283973</v>
      </c>
      <c r="CC126" s="1">
        <f t="shared" si="150"/>
        <v>1.1487221873456406</v>
      </c>
      <c r="CE126" s="1">
        <f t="shared" si="151"/>
        <v>3.7595812327490963</v>
      </c>
      <c r="CF126" s="1">
        <f t="shared" si="183"/>
        <v>4.1624219671376448</v>
      </c>
      <c r="CG126" s="1">
        <f t="shared" si="183"/>
        <v>1.8714718766327232</v>
      </c>
      <c r="CI126" s="1">
        <f t="shared" si="183"/>
        <v>3.0069463522206163</v>
      </c>
      <c r="CJ126" s="1">
        <f t="shared" si="183"/>
        <v>1.3475449533948689</v>
      </c>
      <c r="CK126" s="1">
        <f t="shared" si="183"/>
        <v>1</v>
      </c>
      <c r="CL126" s="1">
        <f t="shared" si="183"/>
        <v>1.2128549033087825</v>
      </c>
      <c r="CM126" s="1">
        <f t="shared" si="183"/>
        <v>1.2462071399400869</v>
      </c>
      <c r="CO126" s="1">
        <f t="shared" si="183"/>
        <v>1.7370463920211643</v>
      </c>
      <c r="CQ126" s="1">
        <f t="shared" si="152"/>
        <v>3.8175899468118821</v>
      </c>
      <c r="CU126" s="1">
        <f>6*((AP126-AP134)/(AP135-AP134))+1</f>
        <v>4.4209700294971368</v>
      </c>
      <c r="CV126" s="1">
        <f>6*((AQ126-AQ134)/(AQ135-AQ134))+1</f>
        <v>5.7183586761850744</v>
      </c>
      <c r="CX126" s="1">
        <f>6*((AS126-AS134)/(AS135-AS134))+1</f>
        <v>6.726734239941357</v>
      </c>
      <c r="CY126" s="1">
        <f t="shared" si="153"/>
        <v>3.1703155183515781</v>
      </c>
      <c r="CZ126" s="1">
        <f>6*((AU126-AU135)/(AU134-AU135))+1</f>
        <v>2.893073318542752</v>
      </c>
      <c r="DA126" s="1">
        <f t="shared" si="154"/>
        <v>4.4530510978465907</v>
      </c>
      <c r="DB126" s="1">
        <f t="shared" si="155"/>
        <v>1.2178588380507214</v>
      </c>
      <c r="DC126" s="1">
        <f>6*((AX126-AX135)/(AX134-AX135))+1</f>
        <v>1.1010921789160513</v>
      </c>
      <c r="DD126" s="1">
        <f>6*((AY126-AY135)/(AY134-AY135))+1</f>
        <v>5.6709724455577373</v>
      </c>
      <c r="DE126" s="1">
        <f>6*((AZ126-AZ135)/(AZ134-AZ135))+1</f>
        <v>5.864279102560241</v>
      </c>
      <c r="DF126" s="1">
        <f>6*((BA126-BA135)/(BA134-BA135))+1</f>
        <v>5.7304032575113881</v>
      </c>
      <c r="DG126" s="1">
        <f t="shared" si="156"/>
        <v>6.5227049180327867</v>
      </c>
      <c r="DI126" s="1">
        <f>6*((BD126-BD135)/(BD134-BD135))+1</f>
        <v>1.3358329396963691</v>
      </c>
      <c r="DJ126" s="1">
        <f>6*((BE126-BE135)/(BE134-BE135))+1</f>
        <v>1.1947467104295062</v>
      </c>
      <c r="DL126" s="1">
        <f>6*((BG126-BG135)/(BG134-BG135))+1</f>
        <v>1.2449316083761648</v>
      </c>
      <c r="DM126" s="1">
        <f t="shared" si="157"/>
        <v>3.0867394329731903</v>
      </c>
      <c r="DN126" s="27">
        <v>120</v>
      </c>
      <c r="DO126" s="5" t="s">
        <v>212</v>
      </c>
      <c r="DP126" s="1">
        <v>2.9116740742391918</v>
      </c>
      <c r="DQ126" s="1" t="s">
        <v>212</v>
      </c>
      <c r="DR126" s="1">
        <v>2.8196179353580542</v>
      </c>
      <c r="DS126" s="5" t="s">
        <v>212</v>
      </c>
      <c r="DT126" s="1">
        <v>2.8198607845599311</v>
      </c>
    </row>
    <row r="127" spans="1:124">
      <c r="A127" s="6" t="s">
        <v>316</v>
      </c>
      <c r="B127" s="5" t="s">
        <v>83</v>
      </c>
      <c r="C127" s="22"/>
      <c r="D127" s="20">
        <v>32.04</v>
      </c>
      <c r="E127" s="20">
        <v>0.1482405824009381</v>
      </c>
      <c r="F127" s="23">
        <v>5.74</v>
      </c>
      <c r="G127" s="23">
        <v>1500.9</v>
      </c>
      <c r="H127" s="23">
        <v>19468.099999999999</v>
      </c>
      <c r="I127" s="21">
        <v>10.72</v>
      </c>
      <c r="J127" s="31">
        <v>-5871.7762349202021</v>
      </c>
      <c r="K127" s="31">
        <v>346323.64452896471</v>
      </c>
      <c r="L127" s="31">
        <v>102687.37076948748</v>
      </c>
      <c r="M127" s="6">
        <v>-4178.1957725815164</v>
      </c>
      <c r="N127" s="1">
        <v>2478.6999999999998</v>
      </c>
      <c r="O127" s="1">
        <v>254.6</v>
      </c>
      <c r="P127" s="1">
        <v>0</v>
      </c>
      <c r="Q127" s="1">
        <v>31.374468168270877</v>
      </c>
      <c r="R127" s="1">
        <v>1575.3</v>
      </c>
      <c r="S127" s="1">
        <v>265.3</v>
      </c>
      <c r="T127" s="1">
        <v>0.94537889158455424</v>
      </c>
      <c r="U127" s="1">
        <v>2.6857440514592382E-3</v>
      </c>
      <c r="V127" s="19">
        <v>1.5634924512630087E-5</v>
      </c>
      <c r="W127" s="24">
        <v>23.816593724194878</v>
      </c>
      <c r="X127" s="1">
        <v>7.7064510816322746E-5</v>
      </c>
      <c r="Y127" s="1">
        <v>1100</v>
      </c>
      <c r="Z127" s="17">
        <v>2.5326623344896663E-2</v>
      </c>
      <c r="AA127" s="25">
        <v>0.24476278887965994</v>
      </c>
      <c r="AB127" s="25">
        <v>1.4248348161692963</v>
      </c>
      <c r="AC127" s="1">
        <v>8.3060536473347334E-4</v>
      </c>
      <c r="AD127" s="1">
        <v>2549.7278545952022</v>
      </c>
      <c r="AE127" s="1">
        <v>42442.302383638533</v>
      </c>
      <c r="AF127" s="1">
        <v>57.46</v>
      </c>
      <c r="AG127" s="24">
        <v>4639.0648267628903</v>
      </c>
      <c r="AH127" s="24">
        <v>6.9184540968388136E-2</v>
      </c>
      <c r="AI127" s="24">
        <v>0.3209515705621856</v>
      </c>
      <c r="AJ127" s="24">
        <v>2.1608130160746568</v>
      </c>
      <c r="AK127" s="24">
        <v>1.3999120535496166</v>
      </c>
      <c r="AL127" s="24">
        <v>78.312600771974388</v>
      </c>
      <c r="AM127" s="24">
        <v>15.537206234426151</v>
      </c>
      <c r="AN127" s="24">
        <v>3.8618263546196316</v>
      </c>
      <c r="AO127" s="24">
        <v>4.5283018867924527</v>
      </c>
      <c r="AP127" s="24">
        <v>14213.194444444445</v>
      </c>
      <c r="AQ127" s="1">
        <v>1021.307385229541</v>
      </c>
      <c r="AR127" s="24">
        <v>3101.060606060606</v>
      </c>
      <c r="AS127" s="24">
        <v>19.973748974569318</v>
      </c>
      <c r="AT127" s="24">
        <v>383.34482758620692</v>
      </c>
      <c r="AU127" s="24">
        <v>843.89894577612722</v>
      </c>
      <c r="AV127" s="26">
        <v>237.92250940538429</v>
      </c>
      <c r="AW127" s="24">
        <v>82947.774238801067</v>
      </c>
      <c r="AX127" s="24">
        <v>0.91173196075900353</v>
      </c>
      <c r="AY127" s="26">
        <v>0.90069543048922163</v>
      </c>
      <c r="AZ127" s="24">
        <v>0.91183684006712273</v>
      </c>
      <c r="BA127" s="24">
        <v>4.4187877456330113E-2</v>
      </c>
      <c r="BB127" s="24">
        <v>5.2429667519181589</v>
      </c>
      <c r="BC127" s="24">
        <v>0.88026312726995426</v>
      </c>
      <c r="BD127" s="24">
        <v>-0.96036995850937279</v>
      </c>
      <c r="BE127" s="26">
        <v>-0.98442997815704636</v>
      </c>
      <c r="BF127" s="26">
        <v>-0.62835230830749267</v>
      </c>
      <c r="BG127" s="26">
        <v>202827.68889162177</v>
      </c>
      <c r="BI127" s="1">
        <f t="shared" si="158"/>
        <v>3.6966119096509242</v>
      </c>
      <c r="BJ127" s="1">
        <f t="shared" si="159"/>
        <v>5.5366870515680162</v>
      </c>
      <c r="BK127" s="1">
        <f t="shared" si="109"/>
        <v>6.7871972318339093</v>
      </c>
      <c r="BL127" s="1">
        <f t="shared" si="147"/>
        <v>6.6280948200175578</v>
      </c>
      <c r="BM127" s="1">
        <f t="shared" si="160"/>
        <v>6.2930308428005892</v>
      </c>
      <c r="BN127" s="1">
        <f t="shared" si="111"/>
        <v>6.3729903536977499</v>
      </c>
      <c r="BO127" s="1">
        <f t="shared" si="112"/>
        <v>1</v>
      </c>
      <c r="BP127" s="1">
        <f t="shared" si="113"/>
        <v>1.6481076107955759</v>
      </c>
      <c r="BQ127" s="1">
        <f t="shared" si="114"/>
        <v>1.1000468158346426</v>
      </c>
      <c r="BR127" s="1">
        <f t="shared" si="115"/>
        <v>1.3887256313216017</v>
      </c>
      <c r="BT127" s="1">
        <f t="shared" si="148"/>
        <v>2.4184438040345819</v>
      </c>
      <c r="BV127" s="1">
        <f t="shared" ref="BV127:CO127" si="184">6*((Q127-Q135)/(Q134-Q135))+1</f>
        <v>3.2398225993283782</v>
      </c>
      <c r="BW127" s="1">
        <f t="shared" si="184"/>
        <v>5.4144736842105265</v>
      </c>
      <c r="BX127" s="1">
        <f t="shared" si="184"/>
        <v>5.6280542986425344</v>
      </c>
      <c r="BY127" s="1">
        <f t="shared" si="184"/>
        <v>5.4758469459741637</v>
      </c>
      <c r="CB127" s="1">
        <f t="shared" si="184"/>
        <v>3.9588474952745702</v>
      </c>
      <c r="CC127" s="1">
        <f t="shared" si="150"/>
        <v>1.0175322197989329</v>
      </c>
      <c r="CE127" s="1">
        <f t="shared" si="151"/>
        <v>4.1404076658453937</v>
      </c>
      <c r="CF127" s="1">
        <f t="shared" si="184"/>
        <v>4.0742779876053072</v>
      </c>
      <c r="CG127" s="1">
        <f t="shared" si="184"/>
        <v>1.8796392070607302</v>
      </c>
      <c r="CI127" s="1">
        <f t="shared" si="184"/>
        <v>2.4970149372548169</v>
      </c>
      <c r="CJ127" s="1">
        <f t="shared" si="184"/>
        <v>3.8315994105802571</v>
      </c>
      <c r="CK127" s="1">
        <f t="shared" si="184"/>
        <v>7</v>
      </c>
      <c r="CL127" s="1">
        <f t="shared" si="184"/>
        <v>2.5799686593957172</v>
      </c>
      <c r="CM127" s="1">
        <f t="shared" si="184"/>
        <v>1.0490101765248723</v>
      </c>
      <c r="CO127" s="1">
        <f t="shared" si="184"/>
        <v>2.2854400344033379</v>
      </c>
      <c r="CQ127" s="1">
        <f t="shared" si="152"/>
        <v>6.4707294405096123</v>
      </c>
      <c r="CU127" s="1">
        <f>6*((AP127-AP134)/(AP135-AP134))+1</f>
        <v>3.9889070964392745</v>
      </c>
      <c r="CV127" s="1">
        <f>6*((AQ127-AQ134)/(AQ135-AQ134))+1</f>
        <v>5.9915199211072645</v>
      </c>
      <c r="CX127" s="1">
        <f>6*((AS127-AS134)/(AS135-AS134))+1</f>
        <v>6.7792142108345956</v>
      </c>
      <c r="CY127" s="1">
        <f t="shared" si="153"/>
        <v>5.0606612340964094</v>
      </c>
      <c r="CZ127" s="1">
        <f>6*((AU127-AU135)/(AU134-AU135))+1</f>
        <v>1.1066883741554399</v>
      </c>
      <c r="DA127" s="1">
        <f t="shared" si="154"/>
        <v>5.2253081660997873</v>
      </c>
      <c r="DB127" s="1">
        <f t="shared" si="155"/>
        <v>1.5964757506809377</v>
      </c>
      <c r="DC127" s="1">
        <f>6*((AX127-AX135)/(AX134-AX135))+1</f>
        <v>3.7194774784327036</v>
      </c>
      <c r="DD127" s="1">
        <f>6*((AY127-AY135)/(AY134-AY135))+1</f>
        <v>6.3748099856901268</v>
      </c>
      <c r="DE127" s="1">
        <f>6*((AZ127-AZ135)/(AZ134-AZ135))+1</f>
        <v>6.4916580240004436</v>
      </c>
      <c r="DF127" s="1">
        <f>6*((BA127-BA135)/(BA134-BA135))+1</f>
        <v>5.7962712038615782</v>
      </c>
      <c r="DG127" s="1">
        <f t="shared" si="156"/>
        <v>6.3894040920716106</v>
      </c>
      <c r="DI127" s="1">
        <f>6*((BD127-BD135)/(BD134-BD135))+1</f>
        <v>1</v>
      </c>
      <c r="DJ127" s="1">
        <f>6*((BE127-BE135)/(BE134-BE135))+1</f>
        <v>1</v>
      </c>
      <c r="DL127" s="1">
        <f>6*((BG127-BG135)/(BG134-BG135))+1</f>
        <v>1.5447361996601361</v>
      </c>
      <c r="DM127" s="1">
        <f t="shared" si="157"/>
        <v>3.9399460135974911</v>
      </c>
      <c r="DN127" s="27">
        <v>121</v>
      </c>
      <c r="DO127" s="5" t="s">
        <v>308</v>
      </c>
      <c r="DP127" s="1">
        <v>2.9108618234288133</v>
      </c>
      <c r="DQ127" s="1" t="s">
        <v>308</v>
      </c>
      <c r="DR127" s="1">
        <v>2.7919258727250762</v>
      </c>
      <c r="DS127" s="5" t="s">
        <v>252</v>
      </c>
      <c r="DT127" s="1">
        <v>2.7267677879052963</v>
      </c>
    </row>
    <row r="128" spans="1:124">
      <c r="A128" s="6" t="s">
        <v>317</v>
      </c>
      <c r="B128" s="5" t="s">
        <v>227</v>
      </c>
      <c r="C128" s="22"/>
      <c r="D128" s="20">
        <v>17.170000000000002</v>
      </c>
      <c r="E128" s="20">
        <v>2.769785681332047E-2</v>
      </c>
      <c r="F128" s="23">
        <v>13.83</v>
      </c>
      <c r="G128" s="23">
        <v>3608.8</v>
      </c>
      <c r="H128" s="23">
        <v>45367.6</v>
      </c>
      <c r="I128" s="21">
        <v>8.1</v>
      </c>
      <c r="J128" s="31">
        <v>0</v>
      </c>
      <c r="K128" s="31">
        <v>39349.245915742576</v>
      </c>
      <c r="L128" s="31">
        <v>61239.042063642424</v>
      </c>
      <c r="M128" s="6">
        <v>-1066.0642236930428</v>
      </c>
      <c r="N128" s="1">
        <v>418.8</v>
      </c>
      <c r="O128" s="1">
        <v>34.9</v>
      </c>
      <c r="P128" s="1">
        <v>70.8</v>
      </c>
      <c r="Q128" s="1">
        <v>0.73180108767073493</v>
      </c>
      <c r="R128" s="1">
        <v>312.60000000000002</v>
      </c>
      <c r="S128" s="1">
        <v>54.6</v>
      </c>
      <c r="T128" s="1">
        <v>0.94593284448267856</v>
      </c>
      <c r="U128" s="1">
        <v>3.1758175925859094E-4</v>
      </c>
      <c r="V128" s="19">
        <v>8.3882061821079554E-6</v>
      </c>
      <c r="W128" s="24">
        <v>2.84</v>
      </c>
      <c r="X128" s="1">
        <v>4.6730557840066935E-3</v>
      </c>
      <c r="Y128" s="1">
        <v>685.84474885844759</v>
      </c>
      <c r="Z128" s="17">
        <v>1.3152707293545274E-2</v>
      </c>
      <c r="AA128" s="25">
        <v>0.14286233555620798</v>
      </c>
      <c r="AB128" s="25">
        <v>1.3775094522192557</v>
      </c>
      <c r="AC128" s="1">
        <v>1.5182653189615401E-3</v>
      </c>
      <c r="AD128" s="1">
        <v>1875.3876050273316</v>
      </c>
      <c r="AE128" s="1">
        <v>11827.175185577709</v>
      </c>
      <c r="AF128" s="1">
        <v>54.47</v>
      </c>
      <c r="AG128" s="24">
        <v>7631.484126058408</v>
      </c>
      <c r="AH128" s="24">
        <v>9.5066336730556828E-3</v>
      </c>
      <c r="AI128" s="24">
        <v>7.2549723968176785E-2</v>
      </c>
      <c r="AJ128" s="24">
        <v>0.12099987417690727</v>
      </c>
      <c r="AK128" s="24">
        <v>1.9905213270142181</v>
      </c>
      <c r="AL128" s="24">
        <v>74.299934292384904</v>
      </c>
      <c r="AM128" s="24">
        <v>17.782997106068866</v>
      </c>
      <c r="AN128" s="24">
        <v>2.3570859371723358</v>
      </c>
      <c r="AO128" s="24">
        <v>13.364779874213838</v>
      </c>
      <c r="AP128" s="24">
        <v>22352.8125</v>
      </c>
      <c r="AQ128" s="1">
        <v>1515.4449152542372</v>
      </c>
      <c r="AR128" s="24">
        <v>4705.855263157895</v>
      </c>
      <c r="AS128" s="24">
        <v>24.93452685421995</v>
      </c>
      <c r="AT128" s="24">
        <v>468.73684210526318</v>
      </c>
      <c r="AU128" s="24">
        <v>890.30521519942954</v>
      </c>
      <c r="AV128" s="26">
        <v>22.08055474003551</v>
      </c>
      <c r="AW128" s="24">
        <v>33069.594669512255</v>
      </c>
      <c r="AX128" s="24">
        <v>0.97856897780358421</v>
      </c>
      <c r="AY128" s="26">
        <v>0.97475520599646337</v>
      </c>
      <c r="AZ128" s="24">
        <v>0.96810419910792056</v>
      </c>
      <c r="BA128" s="24">
        <v>4.3211475419943565E-2</v>
      </c>
      <c r="BB128" s="24">
        <v>10.882528324388788</v>
      </c>
      <c r="BC128" s="24">
        <v>0.15819408223432146</v>
      </c>
      <c r="BD128" s="24">
        <v>-0.60036837357597694</v>
      </c>
      <c r="BE128" s="26">
        <v>-0.93370126643604767</v>
      </c>
      <c r="BF128" s="26">
        <v>-0.61435689189037457</v>
      </c>
      <c r="BG128" s="26">
        <v>85365.79778398457</v>
      </c>
      <c r="BI128" s="1">
        <f t="shared" si="158"/>
        <v>5.9866529774127315</v>
      </c>
      <c r="BJ128" s="1">
        <f t="shared" si="159"/>
        <v>1.7379636922302872</v>
      </c>
      <c r="BK128" s="1">
        <f t="shared" si="109"/>
        <v>5.3875432525951563</v>
      </c>
      <c r="BL128" s="1">
        <f t="shared" si="147"/>
        <v>5.9117108952391746</v>
      </c>
      <c r="BM128" s="1">
        <f t="shared" si="160"/>
        <v>5.0973519895664614</v>
      </c>
      <c r="BN128" s="1">
        <f t="shared" si="111"/>
        <v>3.845659163987138</v>
      </c>
      <c r="BO128" s="1">
        <f t="shared" si="112"/>
        <v>1.0199127146164999</v>
      </c>
      <c r="BP128" s="1">
        <f t="shared" si="113"/>
        <v>1.0667175097468125</v>
      </c>
      <c r="BQ128" s="1">
        <f t="shared" si="114"/>
        <v>1.0563517090155159</v>
      </c>
      <c r="BR128" s="1">
        <f t="shared" si="115"/>
        <v>1.0871143054121919</v>
      </c>
      <c r="BT128" s="1">
        <f t="shared" si="148"/>
        <v>1.1521613832853026</v>
      </c>
      <c r="BV128" s="1">
        <f t="shared" ref="BV128:CO128" si="185">6*((Q128-Q135)/(Q134-Q135))+1</f>
        <v>1.0498530345295563</v>
      </c>
      <c r="BW128" s="1">
        <f t="shared" si="185"/>
        <v>1.8026315789473686</v>
      </c>
      <c r="BX128" s="1">
        <f t="shared" si="185"/>
        <v>1.8144796380090498</v>
      </c>
      <c r="BY128" s="1">
        <f t="shared" si="185"/>
        <v>5.4964071550576286</v>
      </c>
      <c r="CB128" s="1">
        <f t="shared" si="185"/>
        <v>1.3528265621814417</v>
      </c>
      <c r="CC128" s="1">
        <f t="shared" si="150"/>
        <v>2.0631228339741456</v>
      </c>
      <c r="CE128" s="1">
        <f t="shared" si="151"/>
        <v>2.6308870807127618</v>
      </c>
      <c r="CF128" s="1">
        <f t="shared" si="185"/>
        <v>2.7943844138590426</v>
      </c>
      <c r="CG128" s="1">
        <f t="shared" si="185"/>
        <v>1.8791142475459739</v>
      </c>
      <c r="CI128" s="1">
        <f t="shared" si="185"/>
        <v>2.1010913391437889</v>
      </c>
      <c r="CJ128" s="1">
        <f t="shared" si="185"/>
        <v>1.7872269833989569</v>
      </c>
      <c r="CK128" s="1">
        <f t="shared" si="185"/>
        <v>1</v>
      </c>
      <c r="CL128" s="1">
        <f t="shared" si="185"/>
        <v>3.6059596078981304</v>
      </c>
      <c r="CM128" s="1">
        <f t="shared" si="185"/>
        <v>1.0030236650291156</v>
      </c>
      <c r="CO128" s="1">
        <f t="shared" si="185"/>
        <v>1.6426692766325632</v>
      </c>
      <c r="CQ128" s="1">
        <f t="shared" si="152"/>
        <v>4.4468127291300252</v>
      </c>
      <c r="CU128" s="1">
        <f>6*((AP128-AP134)/(AP135-AP134))+1</f>
        <v>2.1692209846015711</v>
      </c>
      <c r="CV128" s="1">
        <f>6*((AQ128-AQ134)/(AQ135-AQ134))+1</f>
        <v>5.5035886063335369</v>
      </c>
      <c r="CX128" s="1">
        <f>6*((AS128-AS134)/(AS135-AS134))+1</f>
        <v>6.6490962744641404</v>
      </c>
      <c r="CY128" s="1">
        <f t="shared" si="153"/>
        <v>6.0503948215677639</v>
      </c>
      <c r="CZ128" s="1">
        <f>6*((AU128-AU135)/(AU134-AU135))+1</f>
        <v>1.1335128908467191</v>
      </c>
      <c r="DA128" s="1">
        <f t="shared" si="154"/>
        <v>6.8061920028864797</v>
      </c>
      <c r="DB128" s="1">
        <f t="shared" si="155"/>
        <v>1.2195941623352589</v>
      </c>
      <c r="DC128" s="1">
        <f>6*((AX128-AX135)/(AX134-AX135))+1</f>
        <v>6.6519522896238321</v>
      </c>
      <c r="DD128" s="1">
        <f>6*((AY128-AY135)/(AY134-AY135))+1</f>
        <v>7</v>
      </c>
      <c r="DE128" s="1">
        <f>6*((AZ128-AZ135)/(AZ134-AZ135))+1</f>
        <v>6.9354637095664255</v>
      </c>
      <c r="DF128" s="1">
        <f>6*((BA128-BA135)/(BA134-BA135))+1</f>
        <v>5.7262381308464878</v>
      </c>
      <c r="DG128" s="1">
        <f t="shared" si="156"/>
        <v>5.732620751341682</v>
      </c>
      <c r="DI128" s="1">
        <f>6*((BD128-BD135)/(BD134-BD135))+1</f>
        <v>1.6733265652352571</v>
      </c>
      <c r="DJ128" s="1">
        <f>6*((BE128-BE135)/(BE134-BE135))+1</f>
        <v>1.1793853493726612</v>
      </c>
      <c r="DL128" s="1">
        <f>6*((BG128-BG135)/(BG134-BG135))+1</f>
        <v>1.2292677125096616</v>
      </c>
      <c r="DM128" s="1">
        <f t="shared" si="157"/>
        <v>3.2257019997782921</v>
      </c>
      <c r="DN128" s="27">
        <v>122</v>
      </c>
      <c r="DO128" s="5" t="s">
        <v>304</v>
      </c>
      <c r="DP128" s="1">
        <v>2.8509872690577525</v>
      </c>
      <c r="DQ128" s="1" t="s">
        <v>252</v>
      </c>
      <c r="DR128" s="1">
        <v>2.7405683121253279</v>
      </c>
      <c r="DS128" s="5" t="s">
        <v>304</v>
      </c>
      <c r="DT128" s="1">
        <v>2.7104782484808911</v>
      </c>
    </row>
    <row r="129" spans="1:124">
      <c r="A129" s="6" t="s">
        <v>318</v>
      </c>
      <c r="B129" s="5" t="s">
        <v>312</v>
      </c>
      <c r="C129" s="22"/>
      <c r="D129" s="20">
        <v>31.53</v>
      </c>
      <c r="E129" s="20">
        <v>2.0229653360210216E-2</v>
      </c>
      <c r="F129" s="23">
        <v>37.99</v>
      </c>
      <c r="G129" s="23">
        <v>3835.7</v>
      </c>
      <c r="H129" s="23">
        <v>8277.1</v>
      </c>
      <c r="I129" s="21">
        <v>5.61</v>
      </c>
      <c r="J129" s="31">
        <v>0</v>
      </c>
      <c r="K129" s="31">
        <v>45270.166914340902</v>
      </c>
      <c r="L129" s="31">
        <v>110985.50382895808</v>
      </c>
      <c r="M129" s="6">
        <v>-848.68183459732757</v>
      </c>
      <c r="N129" s="1">
        <v>13.4</v>
      </c>
      <c r="O129" s="1">
        <v>21.1</v>
      </c>
      <c r="P129" s="1">
        <v>0</v>
      </c>
      <c r="Q129" s="1">
        <v>0.62046002663691013</v>
      </c>
      <c r="R129" s="1">
        <v>64.099999999999994</v>
      </c>
      <c r="S129" s="1">
        <v>31.4</v>
      </c>
      <c r="T129" s="1">
        <v>0.91643223564454745</v>
      </c>
      <c r="U129" s="1">
        <v>0</v>
      </c>
      <c r="V129" s="19">
        <v>3.5995824484359817E-5</v>
      </c>
      <c r="W129" s="24">
        <v>3.7110449107705028</v>
      </c>
      <c r="X129" s="1">
        <v>1.4081637771651619E-3</v>
      </c>
      <c r="Y129" s="1">
        <v>1184.2105263157896</v>
      </c>
      <c r="Z129" s="17">
        <v>2.0301645009178935E-2</v>
      </c>
      <c r="AA129" s="25">
        <v>0.22472193225585832</v>
      </c>
      <c r="AB129" s="25">
        <v>1.9049771428571427</v>
      </c>
      <c r="AC129" s="1">
        <v>3.5995824484359817E-5</v>
      </c>
      <c r="AD129" s="1">
        <v>3686.4223750044994</v>
      </c>
      <c r="AE129" s="1">
        <v>397.3147947807667</v>
      </c>
      <c r="AF129" s="1">
        <v>54.47</v>
      </c>
      <c r="AG129" s="24">
        <v>39.595342063421796</v>
      </c>
      <c r="AH129" s="24">
        <v>2.9192613656815807</v>
      </c>
      <c r="AI129" s="24">
        <v>0.11558915234669405</v>
      </c>
      <c r="AJ129" s="24">
        <v>0.32871386919117385</v>
      </c>
      <c r="AK129" s="24">
        <v>2.2785356898599765</v>
      </c>
      <c r="AL129" s="24">
        <v>71.685684460602573</v>
      </c>
      <c r="AM129" s="24">
        <v>24.405169000395954</v>
      </c>
      <c r="AN129" s="24">
        <v>4.6074655339980568</v>
      </c>
      <c r="AO129" s="24">
        <v>4.4247787610619467</v>
      </c>
      <c r="AP129" s="24">
        <v>1736.3125</v>
      </c>
      <c r="AQ129" s="1">
        <v>555.62</v>
      </c>
      <c r="AR129" s="24">
        <v>2137</v>
      </c>
      <c r="AS129" s="24">
        <v>12.69559585492228</v>
      </c>
      <c r="AT129" s="24">
        <v>124.16666666666667</v>
      </c>
      <c r="AU129" s="24">
        <v>2099.5007253158633</v>
      </c>
      <c r="AV129" s="26">
        <v>0</v>
      </c>
      <c r="AW129" s="24">
        <v>14301.673617967917</v>
      </c>
      <c r="AX129" s="24">
        <v>0.91626297577854676</v>
      </c>
      <c r="AY129" s="26">
        <v>0.51453287197231834</v>
      </c>
      <c r="AZ129" s="24">
        <v>0.62941176470588234</v>
      </c>
      <c r="BA129" s="24">
        <v>5.3395656025806822E-2</v>
      </c>
      <c r="BB129" s="24">
        <v>5.2493438320209975</v>
      </c>
      <c r="BC129" s="24">
        <v>-0.70983195242416985</v>
      </c>
      <c r="BD129" s="24">
        <v>-2.6212121371902798E-2</v>
      </c>
      <c r="BE129" s="26">
        <v>-0.49628317050116427</v>
      </c>
      <c r="BF129" s="26">
        <v>-0.99672238366535382</v>
      </c>
      <c r="BG129" s="26">
        <v>71743.372116425904</v>
      </c>
      <c r="BI129" s="1">
        <f t="shared" si="158"/>
        <v>3.7751540041067759</v>
      </c>
      <c r="BJ129" s="1">
        <f t="shared" si="159"/>
        <v>1.5026144517736668</v>
      </c>
      <c r="BK129" s="1">
        <f t="shared" si="109"/>
        <v>1.207612456747404</v>
      </c>
      <c r="BL129" s="1">
        <f t="shared" si="147"/>
        <v>5.8345974114248484</v>
      </c>
      <c r="BM129" s="1">
        <f t="shared" si="160"/>
        <v>6.8096756446903211</v>
      </c>
      <c r="BN129" s="1">
        <f t="shared" si="111"/>
        <v>1.4437299035369775</v>
      </c>
      <c r="BO129" s="1">
        <f t="shared" si="112"/>
        <v>1.0199127146164999</v>
      </c>
      <c r="BP129" s="1">
        <f t="shared" si="113"/>
        <v>1.0779313597396065</v>
      </c>
      <c r="BQ129" s="1">
        <f t="shared" si="114"/>
        <v>1.1087947635023554</v>
      </c>
      <c r="BR129" s="1">
        <f t="shared" si="115"/>
        <v>1.0660467542580863</v>
      </c>
      <c r="BT129" s="1">
        <f t="shared" si="148"/>
        <v>1.0726224783861671</v>
      </c>
      <c r="BV129" s="1">
        <f t="shared" ref="BV129:CO129" si="186">6*((Q129-Q135)/(Q134-Q135))+1</f>
        <v>1.0418957136365961</v>
      </c>
      <c r="BW129" s="1">
        <f t="shared" si="186"/>
        <v>1.0918192219679634</v>
      </c>
      <c r="BX129" s="1">
        <f t="shared" si="186"/>
        <v>1.3945701357466063</v>
      </c>
      <c r="BY129" s="1">
        <f t="shared" si="186"/>
        <v>4.4014788897570671</v>
      </c>
      <c r="CB129" s="1">
        <f t="shared" si="186"/>
        <v>1.4610405697070745</v>
      </c>
      <c r="CC129" s="1">
        <f t="shared" si="150"/>
        <v>1.3203580557722314</v>
      </c>
      <c r="CE129" s="1">
        <f t="shared" si="151"/>
        <v>3.5173289288461023</v>
      </c>
      <c r="CF129" s="1">
        <f t="shared" si="186"/>
        <v>3.8225601319078915</v>
      </c>
      <c r="CG129" s="1">
        <f t="shared" si="186"/>
        <v>1.8849652153952499</v>
      </c>
      <c r="CI129" s="1">
        <f t="shared" si="186"/>
        <v>3.1643993693155372</v>
      </c>
      <c r="CJ129" s="1">
        <f t="shared" si="186"/>
        <v>1.0239803936230039</v>
      </c>
      <c r="CK129" s="1">
        <f t="shared" si="186"/>
        <v>1</v>
      </c>
      <c r="CL129" s="1">
        <f t="shared" si="186"/>
        <v>1.0029790776463701</v>
      </c>
      <c r="CM129" s="1">
        <f t="shared" si="186"/>
        <v>3.2452180632198844</v>
      </c>
      <c r="CO129" s="1">
        <f t="shared" si="186"/>
        <v>1.7081225670504792</v>
      </c>
      <c r="CQ129" s="1">
        <f t="shared" si="152"/>
        <v>3.1282321919290288</v>
      </c>
      <c r="CU129" s="1">
        <f>6*((AP129-AP134)/(AP135-AP134))+1</f>
        <v>6.7782282462010777</v>
      </c>
      <c r="CV129" s="1">
        <f>6*((AQ129-AQ134)/(AQ135-AQ134))+1</f>
        <v>6.4513584161457462</v>
      </c>
      <c r="CX129" s="1">
        <f>6*((AS129-AS134)/(AS135-AS134))+1</f>
        <v>6.9701153734126233</v>
      </c>
      <c r="CY129" s="1">
        <f t="shared" si="153"/>
        <v>2.0566645202833227</v>
      </c>
      <c r="CZ129" s="1">
        <f>6*((AU129-AU135)/(AU134-AU135))+1</f>
        <v>1.832472008811306</v>
      </c>
      <c r="DA129" s="1">
        <f t="shared" si="154"/>
        <v>6.9679158537936257</v>
      </c>
      <c r="DB129" s="1">
        <f t="shared" si="155"/>
        <v>1.0777829744183782</v>
      </c>
      <c r="DC129" s="1">
        <f>6*((AX129-AX135)/(AX134-AX135))+1</f>
        <v>3.9182758090804741</v>
      </c>
      <c r="DD129" s="1">
        <f>6*((AY129-AY135)/(AY134-AY135))+1</f>
        <v>3.1149435624991293</v>
      </c>
      <c r="DE129" s="1">
        <f>6*((AZ129-AZ135)/(AZ134-AZ135))+1</f>
        <v>4.2640458465595632</v>
      </c>
      <c r="DF129" s="1">
        <f>6*((BA129-BA135)/(BA134-BA135))+1</f>
        <v>6.4567051284459644</v>
      </c>
      <c r="DG129" s="1">
        <f t="shared" si="156"/>
        <v>6.3886614173228349</v>
      </c>
      <c r="DI129" s="1">
        <f>6*((BD129-BD135)/(BD134-BD135))+1</f>
        <v>2.7471958852173946</v>
      </c>
      <c r="DJ129" s="1">
        <f>6*((BE129-BE135)/(BE134-BE135))+1</f>
        <v>2.7261701049713896</v>
      </c>
      <c r="DL129" s="1">
        <f>6*((BG129-BG135)/(BG134-BG135))+1</f>
        <v>1.1926818379239501</v>
      </c>
      <c r="DM129" s="1">
        <f t="shared" si="157"/>
        <v>2.9302585107950145</v>
      </c>
      <c r="DN129" s="27">
        <v>123</v>
      </c>
      <c r="DO129" s="5" t="s">
        <v>252</v>
      </c>
      <c r="DP129" s="1">
        <v>2.8358379376111169</v>
      </c>
      <c r="DQ129" s="1" t="s">
        <v>304</v>
      </c>
      <c r="DR129" s="1">
        <v>2.7140268860815295</v>
      </c>
      <c r="DS129" s="5" t="s">
        <v>308</v>
      </c>
      <c r="DT129" s="1">
        <v>2.6791843273728806</v>
      </c>
    </row>
    <row r="130" spans="1:124">
      <c r="A130" s="6" t="s">
        <v>319</v>
      </c>
      <c r="B130" s="5" t="s">
        <v>320</v>
      </c>
      <c r="C130" s="22"/>
      <c r="D130" s="20">
        <v>15.77</v>
      </c>
      <c r="E130" s="20">
        <v>4.2804751217910119E-3</v>
      </c>
      <c r="F130" s="23">
        <v>37.67</v>
      </c>
      <c r="G130" s="23">
        <v>5521.2</v>
      </c>
      <c r="H130" s="23">
        <v>11398.7</v>
      </c>
      <c r="I130" s="21">
        <v>5.15</v>
      </c>
      <c r="J130" s="31">
        <v>1629.6685913773365</v>
      </c>
      <c r="K130" s="31">
        <v>4122.3519687096123</v>
      </c>
      <c r="L130" s="31">
        <v>24535.226092881268</v>
      </c>
      <c r="M130" s="6">
        <v>-167.18823680713336</v>
      </c>
      <c r="N130" s="1">
        <v>11.1</v>
      </c>
      <c r="O130" s="1">
        <v>8.5</v>
      </c>
      <c r="P130" s="1">
        <v>0</v>
      </c>
      <c r="Q130" s="1">
        <v>9.3010016968635395E-2</v>
      </c>
      <c r="R130" s="1">
        <v>72.900000000000006</v>
      </c>
      <c r="S130" s="1">
        <v>15.9</v>
      </c>
      <c r="T130" s="1">
        <v>0.88841070952507906</v>
      </c>
      <c r="U130" s="1">
        <v>0</v>
      </c>
      <c r="V130" s="19">
        <v>2.1895013410695714E-5</v>
      </c>
      <c r="W130" s="24">
        <v>5.9906907347229925</v>
      </c>
      <c r="X130" s="1">
        <v>5.246019186394996E-3</v>
      </c>
      <c r="Y130" s="1">
        <v>1000.0000000000001</v>
      </c>
      <c r="Z130" s="17">
        <v>7.4443045596365425E-3</v>
      </c>
      <c r="AA130" s="25">
        <v>0.13175324319886145</v>
      </c>
      <c r="AB130" s="25">
        <v>1.3900468128267145</v>
      </c>
      <c r="AC130" s="1">
        <v>4.1600525480321856E-4</v>
      </c>
      <c r="AD130" s="1">
        <v>2972.7694920356889</v>
      </c>
      <c r="AE130" s="1">
        <v>366.0678355876845</v>
      </c>
      <c r="AF130" s="1">
        <v>54.47</v>
      </c>
      <c r="AG130" s="24">
        <v>184.20050839179356</v>
      </c>
      <c r="AH130" s="24">
        <v>0.65247139963873235</v>
      </c>
      <c r="AI130" s="24">
        <v>0.1201855635245596</v>
      </c>
      <c r="AJ130" s="24">
        <v>0.1359680332804204</v>
      </c>
      <c r="AK130" s="24">
        <v>2.4106409765175982</v>
      </c>
      <c r="AL130" s="24">
        <v>67.466199573047234</v>
      </c>
      <c r="AM130" s="24">
        <v>30.663966281679347</v>
      </c>
      <c r="AN130" s="24">
        <v>2.8682467568011383</v>
      </c>
      <c r="AO130" s="24">
        <v>7.8543377365226705</v>
      </c>
      <c r="AP130" s="24">
        <v>2768.030303030303</v>
      </c>
      <c r="AQ130" s="1">
        <v>1156.2658227848101</v>
      </c>
      <c r="AR130" s="24">
        <v>3044.8333333333335</v>
      </c>
      <c r="AS130" s="24">
        <v>20.386697602474865</v>
      </c>
      <c r="AT130" s="24">
        <v>119.16666666666667</v>
      </c>
      <c r="AU130" s="24">
        <v>1975.485155728283</v>
      </c>
      <c r="AV130" s="26">
        <v>179.24818260441185</v>
      </c>
      <c r="AW130" s="24">
        <v>4007.5300847083531</v>
      </c>
      <c r="AX130" s="24">
        <v>0.85314825990746324</v>
      </c>
      <c r="AY130" s="26">
        <v>0.53496948970696712</v>
      </c>
      <c r="AZ130" s="24">
        <v>0.21558371890297057</v>
      </c>
      <c r="BA130" s="24">
        <v>4.1538299113648952E-2</v>
      </c>
      <c r="BB130" s="24">
        <v>10.240112994350282</v>
      </c>
      <c r="BC130" s="24">
        <v>-8.7900648724335811E-2</v>
      </c>
      <c r="BD130" s="24">
        <v>-0.27706080534672894</v>
      </c>
      <c r="BE130" s="26">
        <v>-0.91933147145130822</v>
      </c>
      <c r="BF130" s="26">
        <v>-0.52898520428832485</v>
      </c>
      <c r="BG130" s="26">
        <v>15692.8810214637</v>
      </c>
      <c r="BI130" s="1">
        <f t="shared" si="158"/>
        <v>6.2022587268993847</v>
      </c>
      <c r="BJ130" s="1">
        <f t="shared" si="159"/>
        <v>1</v>
      </c>
      <c r="BK130" s="1">
        <f t="shared" si="109"/>
        <v>1.2629757785467122</v>
      </c>
      <c r="BL130" s="1">
        <f t="shared" si="147"/>
        <v>5.261768954091024</v>
      </c>
      <c r="BM130" s="1">
        <f t="shared" si="160"/>
        <v>6.6655635534045574</v>
      </c>
      <c r="BN130" s="1">
        <f t="shared" si="111"/>
        <v>1</v>
      </c>
      <c r="BO130" s="1">
        <f t="shared" si="112"/>
        <v>1.0254393430643924</v>
      </c>
      <c r="BP130" s="1">
        <f t="shared" si="113"/>
        <v>1</v>
      </c>
      <c r="BQ130" s="1">
        <f t="shared" si="114"/>
        <v>1.017658299423688</v>
      </c>
      <c r="BR130" s="1">
        <f t="shared" si="115"/>
        <v>1</v>
      </c>
      <c r="BT130" s="1">
        <f t="shared" si="148"/>
        <v>1</v>
      </c>
      <c r="BV130" s="1">
        <f t="shared" ref="BV130:CO130" si="187">6*((Q130-Q135)/(Q134-Q135))+1</f>
        <v>1.0041999260901635</v>
      </c>
      <c r="BW130" s="1">
        <f t="shared" si="187"/>
        <v>1.1169908466819223</v>
      </c>
      <c r="BX130" s="1">
        <f t="shared" si="187"/>
        <v>1.114027149321267</v>
      </c>
      <c r="BY130" s="1">
        <f t="shared" si="187"/>
        <v>3.3614474397821645</v>
      </c>
      <c r="CB130" s="1">
        <f t="shared" si="187"/>
        <v>1.7442516961353975</v>
      </c>
      <c r="CC130" s="1">
        <f t="shared" si="150"/>
        <v>2.1934723320895415</v>
      </c>
      <c r="CE130" s="1">
        <f t="shared" si="151"/>
        <v>1.9230662448605149</v>
      </c>
      <c r="CF130" s="1">
        <f t="shared" si="187"/>
        <v>2.6548516104750437</v>
      </c>
      <c r="CG130" s="1">
        <f t="shared" si="187"/>
        <v>1.8792533189907865</v>
      </c>
      <c r="CI130" s="1">
        <f t="shared" si="187"/>
        <v>2.7453942492617007</v>
      </c>
      <c r="CJ130" s="1">
        <f t="shared" si="187"/>
        <v>1.0218938296380062</v>
      </c>
      <c r="CK130" s="1">
        <f t="shared" si="187"/>
        <v>1</v>
      </c>
      <c r="CL130" s="1">
        <f t="shared" si="187"/>
        <v>1.0525588914761108</v>
      </c>
      <c r="CM130" s="1">
        <f t="shared" si="187"/>
        <v>1.4984784814174184</v>
      </c>
      <c r="CO130" s="1">
        <f t="shared" si="187"/>
        <v>1.6473859316887451</v>
      </c>
      <c r="CQ130" s="1">
        <f t="shared" si="152"/>
        <v>1</v>
      </c>
      <c r="CU130" s="1">
        <f>6*((AP130-AP134)/(AP135-AP134))+1</f>
        <v>6.5475782888325549</v>
      </c>
      <c r="CV130" s="1">
        <f>6*((AQ130-AQ134)/(AQ135-AQ134))+1</f>
        <v>5.8582565199791219</v>
      </c>
      <c r="CX130" s="1">
        <f>6*((AS130-AS134)/(AS135-AS134))+1</f>
        <v>6.7683828403129507</v>
      </c>
      <c r="CY130" s="1">
        <f t="shared" si="153"/>
        <v>1.998712169993561</v>
      </c>
      <c r="CZ130" s="1">
        <f>6*((AU130-AU135)/(AU134-AU135))+1</f>
        <v>1.7607864853309347</v>
      </c>
      <c r="DA130" s="1">
        <f t="shared" si="154"/>
        <v>5.6550545285148832</v>
      </c>
      <c r="DB130" s="1">
        <f t="shared" si="155"/>
        <v>1</v>
      </c>
      <c r="DC130" s="1">
        <f>6*((AX130-AX135)/(AX134-AX135))+1</f>
        <v>1.1491170002128313</v>
      </c>
      <c r="DD130" s="1">
        <f>6*((AY130-AY135)/(AY134-AY135))+1</f>
        <v>3.2874632500955516</v>
      </c>
      <c r="DE130" s="1">
        <f>6*((AZ130-AZ135)/(AZ134-AZ135))+1</f>
        <v>1</v>
      </c>
      <c r="DF130" s="1">
        <f>6*((BA130-BA135)/(BA134-BA135))+1</f>
        <v>5.6062284687819766</v>
      </c>
      <c r="DG130" s="1">
        <f t="shared" si="156"/>
        <v>5.8074364406779662</v>
      </c>
      <c r="DI130" s="1">
        <f>6*((BD130-BD135)/(BD134-BD135))+1</f>
        <v>2.2780227208664563</v>
      </c>
      <c r="DJ130" s="1">
        <f>6*((BE130-BE135)/(BE134-BE135))+1</f>
        <v>1.2301993875435531</v>
      </c>
      <c r="DL130" s="1">
        <f>6*((BG130-BG135)/(BG134-BG135))+1</f>
        <v>1.0421465156757694</v>
      </c>
      <c r="DM130" s="1">
        <f t="shared" si="157"/>
        <v>2.4852933623846818</v>
      </c>
      <c r="DN130" s="27">
        <v>124</v>
      </c>
      <c r="DO130" s="5" t="s">
        <v>161</v>
      </c>
      <c r="DP130" s="1">
        <v>2.7362447740824747</v>
      </c>
      <c r="DQ130" s="1" t="s">
        <v>161</v>
      </c>
      <c r="DR130" s="1">
        <v>2.5932324025016813</v>
      </c>
      <c r="DS130" s="5" t="s">
        <v>161</v>
      </c>
      <c r="DT130" s="1">
        <v>2.5781954543486987</v>
      </c>
    </row>
    <row r="131" spans="1:124">
      <c r="A131" s="6" t="s">
        <v>321</v>
      </c>
      <c r="B131" s="5" t="s">
        <v>165</v>
      </c>
      <c r="C131" s="22"/>
      <c r="D131" s="20">
        <v>17.95</v>
      </c>
      <c r="E131" s="20">
        <v>4.8159749412685984E-2</v>
      </c>
      <c r="F131" s="23">
        <v>14.58</v>
      </c>
      <c r="G131" s="23">
        <v>1439</v>
      </c>
      <c r="H131" s="23">
        <v>5756</v>
      </c>
      <c r="I131" s="21">
        <v>8.82</v>
      </c>
      <c r="J131" s="31">
        <v>0</v>
      </c>
      <c r="K131" s="31">
        <v>21358.840499366597</v>
      </c>
      <c r="L131" s="31">
        <v>26402.158961974044</v>
      </c>
      <c r="M131" s="6">
        <v>-452.3749685850716</v>
      </c>
      <c r="N131" s="1">
        <v>5.0999999999999996</v>
      </c>
      <c r="O131" s="1">
        <v>18.8</v>
      </c>
      <c r="P131" s="1">
        <v>0</v>
      </c>
      <c r="Q131" s="1">
        <v>0.24588880187940484</v>
      </c>
      <c r="R131" s="1">
        <v>61.5</v>
      </c>
      <c r="S131" s="1">
        <v>35</v>
      </c>
      <c r="T131" s="1">
        <v>0.96273893055891602</v>
      </c>
      <c r="U131" s="1">
        <v>0</v>
      </c>
      <c r="V131" s="19">
        <v>0</v>
      </c>
      <c r="W131" s="24">
        <v>48.295683563748085</v>
      </c>
      <c r="X131" s="1">
        <v>2.582416672103645E-3</v>
      </c>
      <c r="Y131" s="1">
        <v>899.99999999999989</v>
      </c>
      <c r="Z131" s="17">
        <v>3.5238841033672671E-3</v>
      </c>
      <c r="AA131" s="25">
        <v>3.1127642913077524E-2</v>
      </c>
      <c r="AB131" s="25">
        <v>247.55203389830513</v>
      </c>
      <c r="AC131" s="1">
        <v>7.8308535630383712E-4</v>
      </c>
      <c r="AD131" s="1">
        <v>3166.0043069694598</v>
      </c>
      <c r="AE131" s="1">
        <v>148.89556444747606</v>
      </c>
      <c r="AF131" s="1">
        <v>54.47</v>
      </c>
      <c r="AG131" s="24">
        <v>1199.180397760555</v>
      </c>
      <c r="AH131" s="24">
        <v>0.23492560689115113</v>
      </c>
      <c r="AI131" s="24">
        <v>0.2817181827158704</v>
      </c>
      <c r="AJ131" s="24">
        <v>4.5800704776820673</v>
      </c>
      <c r="AK131" s="24">
        <v>1.9870790916209868</v>
      </c>
      <c r="AL131" s="24">
        <v>72.640955364134697</v>
      </c>
      <c r="AM131" s="24">
        <v>19.675019577133909</v>
      </c>
      <c r="AN131" s="24">
        <v>2.9365700861393895</v>
      </c>
      <c r="AO131" s="24">
        <v>36.036036036036037</v>
      </c>
      <c r="AP131" s="24">
        <v>5108</v>
      </c>
      <c r="AQ131" s="1">
        <v>3405.3333333333335</v>
      </c>
      <c r="AR131" s="24">
        <v>0</v>
      </c>
      <c r="AS131" s="24">
        <v>24.833333333333332</v>
      </c>
      <c r="AT131" s="24">
        <v>360</v>
      </c>
      <c r="AU131" s="24">
        <v>11039.296322435395</v>
      </c>
      <c r="AV131" s="26">
        <v>0</v>
      </c>
      <c r="AW131" s="24">
        <v>14574.742017176592</v>
      </c>
      <c r="AX131" s="24">
        <v>0.90873460246360582</v>
      </c>
      <c r="AY131" s="26">
        <v>0.89977603583426646</v>
      </c>
      <c r="AZ131" s="24">
        <v>0.88689809630459127</v>
      </c>
      <c r="BA131" s="24">
        <v>5.1143510543428687E-2</v>
      </c>
      <c r="BB131" s="24">
        <v>0</v>
      </c>
      <c r="BC131" s="24">
        <v>0.8049702575283143</v>
      </c>
      <c r="BD131" s="24">
        <v>-0.31996582755944708</v>
      </c>
      <c r="BE131" s="26">
        <v>-0.68074447571356456</v>
      </c>
      <c r="BF131" s="26">
        <v>-0.55790093347910186</v>
      </c>
      <c r="BG131" s="26">
        <v>37420.347938546387</v>
      </c>
      <c r="BI131" s="1">
        <f t="shared" si="158"/>
        <v>5.8665297741273106</v>
      </c>
      <c r="BJ131" s="1">
        <f t="shared" si="159"/>
        <v>2.3827895746264129</v>
      </c>
      <c r="BK131" s="1">
        <f t="shared" si="109"/>
        <v>5.2577854671280271</v>
      </c>
      <c r="BL131" s="1">
        <f t="shared" si="147"/>
        <v>6.6491319493613519</v>
      </c>
      <c r="BM131" s="1">
        <f t="shared" si="160"/>
        <v>6.9260649941715302</v>
      </c>
      <c r="BN131" s="1">
        <f t="shared" si="111"/>
        <v>4.5401929260450169</v>
      </c>
      <c r="BO131" s="1">
        <f t="shared" si="112"/>
        <v>1.0199127146164999</v>
      </c>
      <c r="BP131" s="1">
        <f t="shared" si="113"/>
        <v>1.032644819417631</v>
      </c>
      <c r="BQ131" s="1">
        <f t="shared" si="114"/>
        <v>1.0196264326074911</v>
      </c>
      <c r="BR131" s="1">
        <f t="shared" si="115"/>
        <v>1.0276387893481034</v>
      </c>
      <c r="BT131" s="1">
        <f t="shared" si="148"/>
        <v>1.0593659942363112</v>
      </c>
      <c r="BV131" s="1">
        <f t="shared" ref="BV131:CO131" si="188">6*((Q131-Q135)/(Q134-Q135))+1</f>
        <v>1.0151258642657595</v>
      </c>
      <c r="BW131" s="1">
        <f t="shared" si="188"/>
        <v>1.0843821510297482</v>
      </c>
      <c r="BX131" s="1">
        <f t="shared" si="188"/>
        <v>1.4597285067873302</v>
      </c>
      <c r="BY131" s="1">
        <f t="shared" si="188"/>
        <v>6.1201725415591346</v>
      </c>
      <c r="CB131" s="1">
        <f t="shared" si="188"/>
        <v>7</v>
      </c>
      <c r="CC131" s="1">
        <f t="shared" si="150"/>
        <v>1.5875012535362829</v>
      </c>
      <c r="CE131" s="1">
        <f t="shared" si="151"/>
        <v>1.4369486015195618</v>
      </c>
      <c r="CF131" s="1">
        <f t="shared" si="188"/>
        <v>1.3909704896391011</v>
      </c>
      <c r="CG131" s="1">
        <f t="shared" si="188"/>
        <v>4.6098203237853816</v>
      </c>
      <c r="CI131" s="1">
        <f t="shared" si="188"/>
        <v>2.8588476924721924</v>
      </c>
      <c r="CJ131" s="1">
        <f t="shared" si="188"/>
        <v>1.007391815643581</v>
      </c>
      <c r="CK131" s="1">
        <f t="shared" si="188"/>
        <v>1</v>
      </c>
      <c r="CL131" s="1">
        <f t="shared" si="188"/>
        <v>1.4005583110927031</v>
      </c>
      <c r="CM131" s="1">
        <f t="shared" si="188"/>
        <v>1.1767266762951689</v>
      </c>
      <c r="CO131" s="1">
        <f t="shared" si="188"/>
        <v>3.0477784662428684</v>
      </c>
      <c r="CQ131" s="1">
        <f t="shared" si="152"/>
        <v>3.6100536329552311</v>
      </c>
      <c r="CU131" s="1">
        <f>6*((AP131-AP134)/(AP135-AP134))+1</f>
        <v>6.024456647173877</v>
      </c>
      <c r="CV131" s="1">
        <f>6*((AQ131-AQ134)/(AQ135-AQ134))+1</f>
        <v>3.63743660496079</v>
      </c>
      <c r="CX131" s="1">
        <f>6*((AS131-AS134)/(AS135-AS134))+1</f>
        <v>6.6517505138659576</v>
      </c>
      <c r="CY131" s="1">
        <f t="shared" si="153"/>
        <v>4.7900837089504194</v>
      </c>
      <c r="CZ131" s="1">
        <f>6*((AU131-AU135)/(AU134-AU135))+1</f>
        <v>7</v>
      </c>
      <c r="DA131" s="1">
        <f t="shared" si="154"/>
        <v>6.9679158537936257</v>
      </c>
      <c r="DB131" s="1">
        <f t="shared" si="155"/>
        <v>1.0798462905399662</v>
      </c>
      <c r="DC131" s="1">
        <f>6*((AX131-AX135)/(AX134-AX135))+1</f>
        <v>3.58796835235208</v>
      </c>
      <c r="DD131" s="1">
        <f>6*((AY131-AY135)/(AY134-AY135))+1</f>
        <v>6.3670487367050859</v>
      </c>
      <c r="DE131" s="1">
        <f>6*((AZ131-AZ135)/(AZ134-AZ135))+1</f>
        <v>6.2949550604819393</v>
      </c>
      <c r="DF131" s="1">
        <f>6*((BA131-BA135)/(BA134-BA135))+1</f>
        <v>6.2951685245366766</v>
      </c>
      <c r="DG131" s="1">
        <f t="shared" si="156"/>
        <v>7</v>
      </c>
      <c r="DI131" s="1">
        <f>6*((BD131-BD135)/(BD134-BD135))+1</f>
        <v>2.1977755985012131</v>
      </c>
      <c r="DJ131" s="1">
        <f>6*((BE131-BE135)/(BE134-BE135))+1</f>
        <v>2.0738835682414147</v>
      </c>
      <c r="DL131" s="1">
        <f>6*((BG131-BG135)/(BG134-BG135))+1</f>
        <v>1.1005001744948926</v>
      </c>
      <c r="DM131" s="1">
        <f t="shared" si="157"/>
        <v>3.5156304618358982</v>
      </c>
      <c r="DN131" s="27">
        <v>125</v>
      </c>
      <c r="DO131" s="5" t="s">
        <v>320</v>
      </c>
      <c r="DP131" s="1">
        <v>2.6237590037820162</v>
      </c>
      <c r="DQ131" s="1" t="s">
        <v>320</v>
      </c>
      <c r="DR131" s="1">
        <v>2.4681599586575445</v>
      </c>
      <c r="DS131" s="5" t="s">
        <v>320</v>
      </c>
      <c r="DT131" s="1">
        <v>2.4673792721405499</v>
      </c>
    </row>
    <row r="132" spans="1:124">
      <c r="J132" s="31"/>
      <c r="K132" s="31"/>
      <c r="L132" s="31"/>
    </row>
    <row r="133" spans="1:124">
      <c r="J133" s="31"/>
      <c r="K133" s="31"/>
      <c r="L133" s="31"/>
    </row>
    <row r="134" spans="1:124">
      <c r="B134" s="2" t="s">
        <v>322</v>
      </c>
      <c r="D134" s="1">
        <f t="shared" ref="D134:BG134" si="189">MAX(D7:D131)</f>
        <v>49.55</v>
      </c>
      <c r="E134" s="1">
        <f t="shared" si="189"/>
        <v>0.19467505906743493</v>
      </c>
      <c r="F134" s="1">
        <v>39.19</v>
      </c>
      <c r="G134" s="1">
        <f t="shared" si="189"/>
        <v>18061.099999999999</v>
      </c>
      <c r="H134" s="1">
        <f t="shared" si="189"/>
        <v>134120</v>
      </c>
      <c r="I134" s="4">
        <f t="shared" si="189"/>
        <v>11.37</v>
      </c>
      <c r="J134" s="4">
        <f t="shared" ref="J134:L134" si="190">MAX(J7:J131)</f>
        <v>1763382.5965630934</v>
      </c>
      <c r="K134" s="4">
        <f t="shared" si="190"/>
        <v>3172126.740686106</v>
      </c>
      <c r="L134" s="4">
        <f t="shared" si="190"/>
        <v>5699268.2405372355</v>
      </c>
      <c r="M134" s="1">
        <f t="shared" si="189"/>
        <v>-167.18823680713336</v>
      </c>
      <c r="N134" s="1">
        <f t="shared" si="189"/>
        <v>5801</v>
      </c>
      <c r="O134" s="1">
        <f t="shared" si="189"/>
        <v>1049.5</v>
      </c>
      <c r="P134" s="1">
        <f t="shared" si="189"/>
        <v>1402.4</v>
      </c>
      <c r="Q134" s="1">
        <f t="shared" si="189"/>
        <v>83.987922759070912</v>
      </c>
      <c r="R134" s="1">
        <f t="shared" si="189"/>
        <v>2129.6</v>
      </c>
      <c r="S134" s="1">
        <f t="shared" si="189"/>
        <v>341.1</v>
      </c>
      <c r="T134" s="1">
        <f t="shared" si="189"/>
        <v>0.98644408688656471</v>
      </c>
      <c r="U134" s="1">
        <f t="shared" si="189"/>
        <v>6.5144984326018812E-2</v>
      </c>
      <c r="V134" s="1">
        <f t="shared" si="189"/>
        <v>1.1242270938729624E-4</v>
      </c>
      <c r="W134" s="1">
        <f t="shared" si="189"/>
        <v>48.295683563748085</v>
      </c>
      <c r="X134" s="1">
        <f t="shared" si="189"/>
        <v>2.6373560804096162E-2</v>
      </c>
      <c r="Y134" s="1">
        <f t="shared" si="189"/>
        <v>1592.6997245179061</v>
      </c>
      <c r="Z134" s="1">
        <f t="shared" si="189"/>
        <v>4.838853939954086E-2</v>
      </c>
      <c r="AA134" s="1">
        <f t="shared" si="189"/>
        <v>0.47769809340563235</v>
      </c>
      <c r="AB134" s="1">
        <f t="shared" si="189"/>
        <v>463.02793233082707</v>
      </c>
      <c r="AC134" s="1">
        <f t="shared" si="189"/>
        <v>3.2700504787268221E-3</v>
      </c>
      <c r="AD134" s="1">
        <f t="shared" si="189"/>
        <v>10219.248149671053</v>
      </c>
      <c r="AE134" s="1">
        <f t="shared" si="189"/>
        <v>89890.108747001301</v>
      </c>
      <c r="AF134" s="1">
        <f t="shared" si="189"/>
        <v>57.46</v>
      </c>
      <c r="AG134" s="1">
        <f t="shared" si="189"/>
        <v>17530.588973658603</v>
      </c>
      <c r="AH134" s="1">
        <f t="shared" si="189"/>
        <v>7.7919407894736841</v>
      </c>
      <c r="AI134" s="1">
        <f t="shared" si="189"/>
        <v>2.2715381756516284</v>
      </c>
      <c r="AJ134" s="1">
        <f t="shared" si="189"/>
        <v>17.122323414341142</v>
      </c>
      <c r="AK134" s="1">
        <f t="shared" si="189"/>
        <v>2.6166378671932855</v>
      </c>
      <c r="AL134" s="1">
        <f t="shared" si="189"/>
        <v>79.361945451406868</v>
      </c>
      <c r="AM134" s="1">
        <f t="shared" si="189"/>
        <v>33.582518688901672</v>
      </c>
      <c r="AN134" s="1">
        <f t="shared" si="189"/>
        <v>8.3778062669568598</v>
      </c>
      <c r="AO134" s="1">
        <f t="shared" si="189"/>
        <v>50.743208610968729</v>
      </c>
      <c r="AP134" s="1">
        <f t="shared" si="189"/>
        <v>27582.842105263157</v>
      </c>
      <c r="AQ134" s="1">
        <f t="shared" si="189"/>
        <v>6076.3166666666666</v>
      </c>
      <c r="AR134" s="1">
        <f t="shared" si="189"/>
        <v>30270.875</v>
      </c>
      <c r="AS134" s="1">
        <f t="shared" si="189"/>
        <v>240.30769230769232</v>
      </c>
      <c r="AT134" s="1">
        <f t="shared" si="189"/>
        <v>550.66666666666663</v>
      </c>
      <c r="AU134" s="1">
        <f t="shared" si="189"/>
        <v>11039.296322435395</v>
      </c>
      <c r="AV134" s="1">
        <f t="shared" si="189"/>
        <v>814.81421543241845</v>
      </c>
      <c r="AW134" s="1">
        <f t="shared" si="189"/>
        <v>798074.11935316783</v>
      </c>
      <c r="AX134" s="1">
        <f t="shared" si="189"/>
        <v>0.98650168728908882</v>
      </c>
      <c r="AY134" s="1">
        <f t="shared" si="189"/>
        <v>0.97475520599646337</v>
      </c>
      <c r="AZ134" s="1">
        <f t="shared" si="189"/>
        <v>0.97628635346756154</v>
      </c>
      <c r="BA134" s="1">
        <f t="shared" si="189"/>
        <v>6.0970280358362092E-2</v>
      </c>
      <c r="BB134" s="1">
        <f t="shared" si="189"/>
        <v>51.519835136527561</v>
      </c>
      <c r="BC134" s="1">
        <f t="shared" si="189"/>
        <v>0.88026312726995426</v>
      </c>
      <c r="BD134" s="1">
        <f t="shared" si="189"/>
        <v>2.2475972020402448</v>
      </c>
      <c r="BE134" s="1">
        <f t="shared" si="189"/>
        <v>0.71232101845683438</v>
      </c>
      <c r="BF134" s="1">
        <f t="shared" si="189"/>
        <v>4.5572666550826479</v>
      </c>
      <c r="BG134" s="1">
        <f t="shared" si="189"/>
        <v>2234046.7442938481</v>
      </c>
      <c r="DO134" s="2" t="s">
        <v>322</v>
      </c>
      <c r="DQ134" s="1" t="s">
        <v>322</v>
      </c>
      <c r="DS134" s="2" t="s">
        <v>322</v>
      </c>
    </row>
    <row r="135" spans="1:124">
      <c r="B135" s="2" t="s">
        <v>323</v>
      </c>
      <c r="D135" s="1">
        <f t="shared" ref="D135:BG135" si="191">MIN(D7:D131)</f>
        <v>10.59</v>
      </c>
      <c r="E135" s="1">
        <f t="shared" si="191"/>
        <v>4.2804751217910119E-3</v>
      </c>
      <c r="F135" s="1">
        <v>4.51</v>
      </c>
      <c r="G135" s="1">
        <f t="shared" si="191"/>
        <v>406.6</v>
      </c>
      <c r="H135" s="1">
        <f t="shared" si="191"/>
        <v>4154.5</v>
      </c>
      <c r="I135" s="4">
        <f t="shared" si="191"/>
        <v>5.15</v>
      </c>
      <c r="J135" s="4">
        <f t="shared" ref="J135:L135" si="192">MIN(J7:J131)</f>
        <v>-5871.7762349202021</v>
      </c>
      <c r="K135" s="4">
        <f t="shared" si="192"/>
        <v>4122.3519687096123</v>
      </c>
      <c r="L135" s="4">
        <f t="shared" si="192"/>
        <v>7784.9066136558104</v>
      </c>
      <c r="M135" s="1">
        <f t="shared" si="191"/>
        <v>-62077.294685990339</v>
      </c>
      <c r="N135" s="1">
        <f t="shared" si="191"/>
        <v>1.5</v>
      </c>
      <c r="O135" s="1">
        <f t="shared" si="191"/>
        <v>8.5</v>
      </c>
      <c r="P135" s="1">
        <f t="shared" si="191"/>
        <v>0</v>
      </c>
      <c r="Q135" s="1">
        <f t="shared" si="191"/>
        <v>3.4243475637351035E-2</v>
      </c>
      <c r="R135" s="1">
        <f t="shared" si="191"/>
        <v>32</v>
      </c>
      <c r="S135" s="1">
        <f t="shared" si="191"/>
        <v>9.6</v>
      </c>
      <c r="T135" s="1">
        <f t="shared" si="191"/>
        <v>0.82478632478632474</v>
      </c>
      <c r="U135" s="1">
        <f t="shared" si="191"/>
        <v>0</v>
      </c>
      <c r="V135" s="1">
        <f t="shared" si="191"/>
        <v>0</v>
      </c>
      <c r="W135" s="1">
        <f t="shared" si="191"/>
        <v>0</v>
      </c>
      <c r="X135" s="1">
        <f t="shared" si="191"/>
        <v>0</v>
      </c>
      <c r="Y135" s="1">
        <f t="shared" si="191"/>
        <v>0</v>
      </c>
      <c r="Z135" s="1">
        <f t="shared" si="191"/>
        <v>0</v>
      </c>
      <c r="AA135" s="1">
        <f t="shared" si="191"/>
        <v>0</v>
      </c>
      <c r="AB135" s="1">
        <f t="shared" si="191"/>
        <v>-77.875081555834385</v>
      </c>
      <c r="AC135" s="1">
        <f t="shared" si="191"/>
        <v>3.5995824484359817E-5</v>
      </c>
      <c r="AD135" s="1">
        <f t="shared" si="191"/>
        <v>0</v>
      </c>
      <c r="AE135" s="1">
        <f t="shared" si="191"/>
        <v>38.200774621502063</v>
      </c>
      <c r="AF135" s="1">
        <f t="shared" si="191"/>
        <v>54.47</v>
      </c>
      <c r="AG135" s="1">
        <f t="shared" si="191"/>
        <v>30.906523262330385</v>
      </c>
      <c r="AH135" s="1">
        <f t="shared" si="191"/>
        <v>5.5827439186360104E-3</v>
      </c>
      <c r="AI135" s="1">
        <f t="shared" si="191"/>
        <v>5.990795543715078E-2</v>
      </c>
      <c r="AJ135" s="1">
        <f t="shared" si="191"/>
        <v>-1.9184912204639064</v>
      </c>
      <c r="AK135" s="1">
        <f t="shared" si="191"/>
        <v>1.2820956754111936</v>
      </c>
      <c r="AL135" s="1">
        <f t="shared" si="191"/>
        <v>67.466199573047234</v>
      </c>
      <c r="AM135" s="1">
        <f t="shared" si="191"/>
        <v>11.057572606511521</v>
      </c>
      <c r="AN135" s="1">
        <f t="shared" si="191"/>
        <v>1.5856539343680474</v>
      </c>
      <c r="AO135" s="1">
        <f t="shared" si="191"/>
        <v>0</v>
      </c>
      <c r="AP135" s="1">
        <f t="shared" si="191"/>
        <v>744.30769230769226</v>
      </c>
      <c r="AQ135" s="1">
        <f t="shared" si="191"/>
        <v>0</v>
      </c>
      <c r="AR135" s="1">
        <f t="shared" si="191"/>
        <v>0</v>
      </c>
      <c r="AS135" s="1">
        <f t="shared" si="191"/>
        <v>11.556237218813905</v>
      </c>
      <c r="AT135" s="1">
        <f t="shared" si="191"/>
        <v>33</v>
      </c>
      <c r="AU135" s="1">
        <f t="shared" si="191"/>
        <v>659.32863301440671</v>
      </c>
      <c r="AV135" s="1">
        <f t="shared" si="191"/>
        <v>-4.3805273163071332</v>
      </c>
      <c r="AW135" s="1">
        <f t="shared" si="191"/>
        <v>4007.5300847083531</v>
      </c>
      <c r="AX135" s="1">
        <f t="shared" si="191"/>
        <v>0.84974958263772959</v>
      </c>
      <c r="AY135" s="1">
        <f t="shared" si="191"/>
        <v>0.26399744775881323</v>
      </c>
      <c r="AZ135" s="1">
        <f t="shared" si="191"/>
        <v>0.21558371890297057</v>
      </c>
      <c r="BA135" s="1">
        <f t="shared" si="191"/>
        <v>-2.2681799524765199E-2</v>
      </c>
      <c r="BB135" s="1">
        <f t="shared" si="191"/>
        <v>0</v>
      </c>
      <c r="BC135" s="1">
        <f t="shared" si="191"/>
        <v>-7.7138843081178301</v>
      </c>
      <c r="BD135" s="1">
        <f t="shared" si="191"/>
        <v>-0.96036995850937279</v>
      </c>
      <c r="BE135" s="1">
        <f t="shared" si="191"/>
        <v>-0.98442997815704636</v>
      </c>
      <c r="BF135" s="1">
        <f t="shared" si="191"/>
        <v>-0.99952811616679582</v>
      </c>
      <c r="BG135" s="1">
        <f t="shared" si="191"/>
        <v>0</v>
      </c>
      <c r="DO135" s="2" t="s">
        <v>323</v>
      </c>
      <c r="DQ135" s="1" t="s">
        <v>323</v>
      </c>
      <c r="DS135" s="2" t="s">
        <v>323</v>
      </c>
    </row>
    <row r="136" spans="1:124">
      <c r="L136" s="4"/>
    </row>
    <row r="137" spans="1:124">
      <c r="C137" s="29"/>
      <c r="D137" s="29">
        <f t="shared" ref="D137:BG137" si="193">_xlfn.VAR.P(D7:D131)</f>
        <v>43.55300765439975</v>
      </c>
      <c r="E137" s="29">
        <f t="shared" si="193"/>
        <v>1.054042809946442E-3</v>
      </c>
      <c r="F137" s="29"/>
      <c r="G137" s="29">
        <f t="shared" si="193"/>
        <v>7515988.1107481448</v>
      </c>
      <c r="H137" s="29">
        <f t="shared" si="193"/>
        <v>275305049.66255623</v>
      </c>
      <c r="I137" s="4">
        <f t="shared" si="193"/>
        <v>1.7207769600000233</v>
      </c>
      <c r="L137" s="4"/>
      <c r="M137" s="29">
        <f t="shared" si="193"/>
        <v>34630124.012373321</v>
      </c>
      <c r="N137" s="29">
        <f t="shared" si="193"/>
        <v>949374.27465984004</v>
      </c>
      <c r="O137" s="29">
        <f t="shared" si="193"/>
        <v>18584.199887359988</v>
      </c>
      <c r="P137" s="29">
        <f t="shared" si="193"/>
        <v>38707.674815999999</v>
      </c>
      <c r="Q137" s="29">
        <f t="shared" si="193"/>
        <v>216.55909444824471</v>
      </c>
      <c r="R137" s="29">
        <f t="shared" si="193"/>
        <v>285351.63285504002</v>
      </c>
      <c r="S137" s="29">
        <f t="shared" si="193"/>
        <v>4635.724047359995</v>
      </c>
      <c r="T137" s="29">
        <f t="shared" si="193"/>
        <v>5.3358661251984925E-4</v>
      </c>
      <c r="U137" s="29">
        <f t="shared" si="193"/>
        <v>3.444581765958657E-5</v>
      </c>
      <c r="V137" s="29">
        <f t="shared" si="193"/>
        <v>4.6759857014577989E-10</v>
      </c>
      <c r="W137" s="29">
        <f t="shared" si="193"/>
        <v>72.629444328412461</v>
      </c>
      <c r="X137" s="29">
        <f t="shared" si="193"/>
        <v>1.6628236207485965E-5</v>
      </c>
      <c r="Y137" s="29">
        <f t="shared" si="193"/>
        <v>56721.183940885618</v>
      </c>
      <c r="Z137" s="29">
        <f t="shared" si="193"/>
        <v>9.9146288716325156E-5</v>
      </c>
      <c r="AA137" s="29">
        <f t="shared" si="193"/>
        <v>5.8043456263051343E-3</v>
      </c>
      <c r="AB137" s="29">
        <f t="shared" si="193"/>
        <v>5459.074338346436</v>
      </c>
      <c r="AC137" s="29">
        <f t="shared" si="193"/>
        <v>2.9823217126719271E-7</v>
      </c>
      <c r="AD137" s="29">
        <f t="shared" si="193"/>
        <v>2571528.4646586017</v>
      </c>
      <c r="AE137" s="29">
        <f t="shared" si="193"/>
        <v>260898457.99258018</v>
      </c>
      <c r="AF137" s="29">
        <f t="shared" si="193"/>
        <v>0.59734172160000099</v>
      </c>
      <c r="AG137" s="29">
        <f t="shared" si="193"/>
        <v>6937069.8787301295</v>
      </c>
      <c r="AH137" s="29">
        <f t="shared" si="193"/>
        <v>2.005207166855643</v>
      </c>
      <c r="AI137" s="29">
        <f t="shared" si="193"/>
        <v>6.4399578714118624E-2</v>
      </c>
      <c r="AJ137" s="29">
        <f t="shared" si="193"/>
        <v>2.6900092824295347</v>
      </c>
      <c r="AK137" s="29">
        <f t="shared" si="193"/>
        <v>7.7401053822422863E-2</v>
      </c>
      <c r="AL137" s="29">
        <f t="shared" si="193"/>
        <v>5.0465658817076626</v>
      </c>
      <c r="AM137" s="29">
        <f t="shared" si="193"/>
        <v>19.199354899704993</v>
      </c>
      <c r="AN137" s="29">
        <f t="shared" si="193"/>
        <v>1.4739035413851365</v>
      </c>
      <c r="AO137" s="29">
        <f t="shared" si="193"/>
        <v>56.094245780482218</v>
      </c>
      <c r="AP137" s="29">
        <f t="shared" si="193"/>
        <v>28920899.840934258</v>
      </c>
      <c r="AQ137" s="29">
        <f t="shared" si="193"/>
        <v>777323.10196228395</v>
      </c>
      <c r="AR137" s="29">
        <f t="shared" si="193"/>
        <v>23695702.926289868</v>
      </c>
      <c r="AS137" s="29">
        <f t="shared" si="193"/>
        <v>395.35130750313022</v>
      </c>
      <c r="AT137" s="29">
        <f t="shared" si="193"/>
        <v>9480.8355098790289</v>
      </c>
      <c r="AU137" s="29">
        <f t="shared" si="193"/>
        <v>3122734.8414466688</v>
      </c>
      <c r="AV137" s="29">
        <f t="shared" si="193"/>
        <v>24412.449311795837</v>
      </c>
      <c r="AW137" s="29">
        <f t="shared" si="193"/>
        <v>5346520509.1057796</v>
      </c>
      <c r="AX137" s="29">
        <f t="shared" si="193"/>
        <v>1.0133552182217762E-3</v>
      </c>
      <c r="AY137" s="29">
        <f t="shared" si="193"/>
        <v>1.5926038237470318E-2</v>
      </c>
      <c r="AZ137" s="29">
        <f t="shared" si="193"/>
        <v>3.1823595755948918E-2</v>
      </c>
      <c r="BA137" s="29">
        <f t="shared" si="193"/>
        <v>2.9935160920566866E-4</v>
      </c>
      <c r="BB137" s="29">
        <f t="shared" si="193"/>
        <v>58.905290974481701</v>
      </c>
      <c r="BC137" s="29">
        <f t="shared" si="193"/>
        <v>0.99474158144294422</v>
      </c>
      <c r="BD137" s="29">
        <f t="shared" si="193"/>
        <v>0.16121025705050951</v>
      </c>
      <c r="BE137" s="29">
        <f t="shared" si="193"/>
        <v>4.0669507011267238E-2</v>
      </c>
      <c r="BF137" s="29">
        <f t="shared" si="193"/>
        <v>0.29755191295845884</v>
      </c>
      <c r="BG137" s="29">
        <f t="shared" si="193"/>
        <v>41272179136.4412</v>
      </c>
    </row>
    <row r="138" spans="1:124">
      <c r="L138" s="4"/>
    </row>
    <row r="139" spans="1:124">
      <c r="L139" s="4"/>
    </row>
    <row r="140" spans="1:124">
      <c r="L140" s="4"/>
    </row>
    <row r="141" spans="1:124">
      <c r="L141" s="4"/>
    </row>
    <row r="142" spans="1:124">
      <c r="L142" s="4"/>
    </row>
    <row r="143" spans="1:124">
      <c r="L143" s="4"/>
    </row>
    <row r="144" spans="1:124">
      <c r="L144" s="4"/>
    </row>
    <row r="145" spans="12:12">
      <c r="L145" s="4"/>
    </row>
    <row r="146" spans="12:12">
      <c r="L146" s="4"/>
    </row>
    <row r="147" spans="12:12">
      <c r="L147" s="4"/>
    </row>
  </sheetData>
  <sortState ref="DS7:DT131">
    <sortCondition descending="1" ref="DT7:DT13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6"/>
  <sheetViews>
    <sheetView topLeftCell="A4" workbookViewId="0">
      <pane xSplit="2" ySplit="1" topLeftCell="C5" activePane="bottomRight" state="frozen"/>
      <selection activeCell="A4" sqref="A4"/>
      <selection pane="topRight" activeCell="B4" sqref="B4"/>
      <selection pane="bottomLeft" activeCell="A5" sqref="A5"/>
      <selection pane="bottomRight" activeCell="H8" sqref="H8"/>
    </sheetView>
  </sheetViews>
  <sheetFormatPr baseColWidth="10" defaultRowHeight="14" x14ac:dyDescent="0"/>
  <cols>
    <col min="1" max="1" width="3.33203125" customWidth="1"/>
    <col min="2" max="2" width="28.33203125" style="2" bestFit="1" customWidth="1"/>
    <col min="3" max="3" width="20.83203125" style="17" bestFit="1" customWidth="1"/>
    <col min="4" max="4" width="12.33203125" style="17" bestFit="1" customWidth="1"/>
    <col min="5" max="5" width="11.6640625" style="18" customWidth="1"/>
    <col min="6" max="6" width="14.6640625" style="18" customWidth="1"/>
    <col min="7" max="7" width="11.6640625" style="18" customWidth="1"/>
    <col min="8" max="9" width="11.6640625" style="4" customWidth="1"/>
    <col min="10" max="10" width="11.6640625" style="1" customWidth="1"/>
    <col min="11" max="11" width="19.5" style="1" bestFit="1" customWidth="1"/>
    <col min="12" max="15" width="12.33203125" style="1" bestFit="1" customWidth="1"/>
    <col min="16" max="16" width="11.6640625" style="19" customWidth="1"/>
    <col min="17" max="17" width="12.33203125" style="1" bestFit="1" customWidth="1"/>
    <col min="18" max="18" width="14.5" style="17" bestFit="1" customWidth="1"/>
    <col min="19" max="20" width="11.6640625" style="18" customWidth="1"/>
    <col min="21" max="21" width="11.6640625" style="1" customWidth="1"/>
    <col min="22" max="22" width="15.5" style="1" bestFit="1" customWidth="1"/>
    <col min="23" max="23" width="13.5" style="1" bestFit="1" customWidth="1"/>
    <col min="24" max="31" width="11.6640625" style="1" customWidth="1"/>
    <col min="32" max="35" width="12.1640625" style="1" customWidth="1"/>
    <col min="36" max="39" width="11.6640625" style="1" customWidth="1"/>
  </cols>
  <sheetData>
    <row r="1" spans="1:39">
      <c r="C1" s="17">
        <v>1</v>
      </c>
      <c r="D1" s="17">
        <v>2</v>
      </c>
      <c r="E1" s="17">
        <v>3</v>
      </c>
      <c r="F1" s="17">
        <v>4</v>
      </c>
      <c r="G1" s="17">
        <v>5</v>
      </c>
      <c r="H1" s="17">
        <v>6</v>
      </c>
      <c r="I1" s="17">
        <v>7</v>
      </c>
      <c r="J1" s="17">
        <v>8</v>
      </c>
      <c r="K1" s="17">
        <v>9</v>
      </c>
      <c r="L1" s="17">
        <v>10</v>
      </c>
      <c r="M1" s="17">
        <v>11</v>
      </c>
      <c r="N1" s="17">
        <v>12</v>
      </c>
      <c r="O1" s="17">
        <v>13</v>
      </c>
      <c r="P1" s="17">
        <v>14</v>
      </c>
      <c r="Q1" s="17">
        <v>15</v>
      </c>
      <c r="R1" s="17">
        <v>16</v>
      </c>
      <c r="S1" s="17">
        <v>17</v>
      </c>
      <c r="T1" s="17">
        <v>18</v>
      </c>
      <c r="U1" s="17">
        <v>19</v>
      </c>
      <c r="V1" s="17">
        <v>20</v>
      </c>
      <c r="W1" s="17">
        <v>21</v>
      </c>
      <c r="X1" s="17">
        <v>22</v>
      </c>
      <c r="Y1" s="17">
        <v>23</v>
      </c>
      <c r="Z1" s="17">
        <v>24</v>
      </c>
      <c r="AA1" s="17">
        <v>25</v>
      </c>
      <c r="AB1" s="17">
        <v>26</v>
      </c>
      <c r="AC1" s="17">
        <v>27</v>
      </c>
      <c r="AD1" s="17">
        <v>28</v>
      </c>
      <c r="AE1" s="17">
        <v>29</v>
      </c>
      <c r="AF1" s="17">
        <v>30</v>
      </c>
      <c r="AG1" s="17">
        <v>31</v>
      </c>
      <c r="AH1" s="17">
        <v>32</v>
      </c>
      <c r="AI1" s="17">
        <v>33</v>
      </c>
      <c r="AJ1" s="17">
        <v>34</v>
      </c>
      <c r="AK1" s="17">
        <v>35</v>
      </c>
      <c r="AL1" s="17">
        <v>36</v>
      </c>
      <c r="AM1" s="17">
        <v>37</v>
      </c>
    </row>
    <row r="2" spans="1:39" ht="114" customHeight="1">
      <c r="C2" s="7" t="s">
        <v>0</v>
      </c>
      <c r="D2" s="8" t="s">
        <v>1</v>
      </c>
      <c r="E2" s="13" t="s">
        <v>39</v>
      </c>
      <c r="F2" s="7" t="s">
        <v>2</v>
      </c>
      <c r="G2" s="7" t="s">
        <v>3</v>
      </c>
      <c r="H2" s="8" t="s">
        <v>365</v>
      </c>
      <c r="I2" s="8" t="s">
        <v>366</v>
      </c>
      <c r="J2" s="8" t="s">
        <v>367</v>
      </c>
      <c r="K2" s="8" t="s">
        <v>4</v>
      </c>
      <c r="L2" s="8" t="s">
        <v>5</v>
      </c>
      <c r="M2" s="8" t="s">
        <v>6</v>
      </c>
      <c r="N2" s="8" t="s">
        <v>7</v>
      </c>
      <c r="O2" s="8" t="s">
        <v>8</v>
      </c>
      <c r="P2" s="10" t="s">
        <v>9</v>
      </c>
      <c r="Q2" s="8" t="s">
        <v>10</v>
      </c>
      <c r="R2" s="8" t="s">
        <v>11</v>
      </c>
      <c r="S2" s="8" t="s">
        <v>12</v>
      </c>
      <c r="T2" s="8" t="s">
        <v>13</v>
      </c>
      <c r="U2" s="8" t="s">
        <v>15</v>
      </c>
      <c r="V2" s="8" t="s">
        <v>16</v>
      </c>
      <c r="W2" s="8" t="s">
        <v>17</v>
      </c>
      <c r="X2" s="8" t="s">
        <v>18</v>
      </c>
      <c r="Y2" s="8" t="s">
        <v>19</v>
      </c>
      <c r="Z2" s="8" t="s">
        <v>20</v>
      </c>
      <c r="AA2" s="8" t="s">
        <v>21</v>
      </c>
      <c r="AB2" s="7" t="s">
        <v>24</v>
      </c>
      <c r="AC2" s="7" t="s">
        <v>25</v>
      </c>
      <c r="AD2" s="7" t="s">
        <v>26</v>
      </c>
      <c r="AE2" s="8" t="s">
        <v>27</v>
      </c>
      <c r="AF2" s="8" t="s">
        <v>28</v>
      </c>
      <c r="AG2" s="7" t="s">
        <v>29</v>
      </c>
      <c r="AH2" s="8" t="s">
        <v>31</v>
      </c>
      <c r="AI2" s="8" t="s">
        <v>32</v>
      </c>
      <c r="AJ2" s="8" t="s">
        <v>34</v>
      </c>
      <c r="AK2" s="7" t="s">
        <v>35</v>
      </c>
      <c r="AL2" s="8" t="s">
        <v>36</v>
      </c>
      <c r="AM2" s="8" t="s">
        <v>37</v>
      </c>
    </row>
    <row r="3" spans="1:39" ht="106.5" customHeight="1">
      <c r="B3" s="5"/>
      <c r="C3" s="7" t="s">
        <v>0</v>
      </c>
      <c r="D3" s="8" t="s">
        <v>1</v>
      </c>
      <c r="E3" s="13" t="s">
        <v>39</v>
      </c>
      <c r="F3" s="7" t="s">
        <v>2</v>
      </c>
      <c r="G3" s="7" t="s">
        <v>3</v>
      </c>
      <c r="H3" s="8" t="s">
        <v>41</v>
      </c>
      <c r="I3" s="8" t="s">
        <v>42</v>
      </c>
      <c r="J3" s="8" t="s">
        <v>43</v>
      </c>
      <c r="K3" s="8" t="s">
        <v>4</v>
      </c>
      <c r="L3" s="8" t="s">
        <v>5</v>
      </c>
      <c r="M3" s="8" t="s">
        <v>6</v>
      </c>
      <c r="N3" s="8" t="s">
        <v>7</v>
      </c>
      <c r="O3" s="8" t="s">
        <v>8</v>
      </c>
      <c r="P3" s="10" t="s">
        <v>9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15</v>
      </c>
      <c r="V3" s="8" t="s">
        <v>16</v>
      </c>
      <c r="W3" s="8" t="s">
        <v>17</v>
      </c>
      <c r="X3" s="8" t="s">
        <v>18</v>
      </c>
      <c r="Y3" s="8" t="s">
        <v>19</v>
      </c>
      <c r="Z3" s="8" t="s">
        <v>20</v>
      </c>
      <c r="AA3" s="8" t="s">
        <v>21</v>
      </c>
      <c r="AB3" s="7" t="s">
        <v>24</v>
      </c>
      <c r="AC3" s="7" t="s">
        <v>25</v>
      </c>
      <c r="AD3" s="7" t="s">
        <v>26</v>
      </c>
      <c r="AE3" s="8" t="s">
        <v>27</v>
      </c>
      <c r="AF3" s="8" t="s">
        <v>28</v>
      </c>
      <c r="AG3" s="7" t="s">
        <v>29</v>
      </c>
      <c r="AH3" s="8" t="s">
        <v>31</v>
      </c>
      <c r="AI3" s="8" t="s">
        <v>32</v>
      </c>
      <c r="AJ3" s="8" t="s">
        <v>34</v>
      </c>
      <c r="AK3" s="7" t="s">
        <v>35</v>
      </c>
      <c r="AL3" s="8" t="s">
        <v>36</v>
      </c>
      <c r="AM3" s="8" t="s">
        <v>37</v>
      </c>
    </row>
    <row r="4" spans="1:39" ht="107.25" customHeight="1">
      <c r="B4" s="5"/>
      <c r="C4" s="12" t="s">
        <v>0</v>
      </c>
      <c r="D4" s="12" t="s">
        <v>1</v>
      </c>
      <c r="E4" s="13" t="s">
        <v>39</v>
      </c>
      <c r="F4" s="14" t="s">
        <v>2</v>
      </c>
      <c r="G4" s="12" t="s">
        <v>3</v>
      </c>
      <c r="H4" s="21" t="s">
        <v>365</v>
      </c>
      <c r="I4" s="21" t="s">
        <v>366</v>
      </c>
      <c r="J4" s="6" t="s">
        <v>367</v>
      </c>
      <c r="K4" s="11" t="s">
        <v>4</v>
      </c>
      <c r="L4" s="11" t="s">
        <v>5</v>
      </c>
      <c r="M4" s="11" t="s">
        <v>6</v>
      </c>
      <c r="N4" s="15" t="s">
        <v>7</v>
      </c>
      <c r="O4" s="11" t="s">
        <v>8</v>
      </c>
      <c r="P4" s="16" t="s">
        <v>9</v>
      </c>
      <c r="Q4" s="14" t="s">
        <v>10</v>
      </c>
      <c r="R4" s="12" t="s">
        <v>11</v>
      </c>
      <c r="S4" s="11" t="s">
        <v>12</v>
      </c>
      <c r="T4" s="14" t="s">
        <v>13</v>
      </c>
      <c r="U4" s="11" t="s">
        <v>15</v>
      </c>
      <c r="V4" s="15" t="s">
        <v>16</v>
      </c>
      <c r="W4" s="15" t="s">
        <v>17</v>
      </c>
      <c r="X4" s="11" t="s">
        <v>18</v>
      </c>
      <c r="Y4" s="11" t="s">
        <v>19</v>
      </c>
      <c r="Z4" s="11" t="s">
        <v>20</v>
      </c>
      <c r="AA4" s="15" t="s">
        <v>21</v>
      </c>
      <c r="AB4" s="14" t="s">
        <v>24</v>
      </c>
      <c r="AC4" s="14" t="s">
        <v>25</v>
      </c>
      <c r="AD4" s="11" t="s">
        <v>26</v>
      </c>
      <c r="AE4" s="11" t="s">
        <v>27</v>
      </c>
      <c r="AF4" s="11" t="s">
        <v>28</v>
      </c>
      <c r="AG4" s="15" t="s">
        <v>29</v>
      </c>
      <c r="AH4" s="11" t="s">
        <v>31</v>
      </c>
      <c r="AI4" s="11" t="s">
        <v>32</v>
      </c>
      <c r="AJ4" s="11" t="s">
        <v>34</v>
      </c>
      <c r="AK4" s="14" t="s">
        <v>35</v>
      </c>
      <c r="AL4" s="14" t="s">
        <v>36</v>
      </c>
      <c r="AM4" s="11" t="s">
        <v>37</v>
      </c>
    </row>
    <row r="5" spans="1:39">
      <c r="B5" s="2" t="s">
        <v>58</v>
      </c>
      <c r="C5" s="17">
        <v>25.4</v>
      </c>
      <c r="D5" s="17">
        <v>3.406566279930881E-2</v>
      </c>
      <c r="E5" s="18">
        <v>23.55</v>
      </c>
      <c r="F5" s="18">
        <v>1254.0999999999999</v>
      </c>
      <c r="G5" s="18">
        <v>5643.5</v>
      </c>
      <c r="H5" s="4">
        <v>0</v>
      </c>
      <c r="I5" s="4">
        <v>1432.9</v>
      </c>
      <c r="J5" s="1">
        <v>58.9</v>
      </c>
      <c r="K5" s="1">
        <v>527.6</v>
      </c>
      <c r="L5" s="1">
        <v>0.15625771414465564</v>
      </c>
      <c r="M5" s="1">
        <v>96.7</v>
      </c>
      <c r="N5" s="1">
        <v>24.4</v>
      </c>
      <c r="O5" s="1">
        <v>0.93481481481481477</v>
      </c>
      <c r="P5" s="19">
        <v>4.2437804878048784</v>
      </c>
      <c r="Q5" s="1">
        <v>1.4232891464957124E-3</v>
      </c>
      <c r="R5" s="17">
        <v>2.2216736608244879E-2</v>
      </c>
      <c r="S5" s="18">
        <v>0.24290298691681067</v>
      </c>
      <c r="T5" s="18">
        <v>85.667324723247219</v>
      </c>
      <c r="U5" s="1">
        <v>8754.110096272525</v>
      </c>
      <c r="V5" s="1">
        <v>563.29133661140111</v>
      </c>
      <c r="W5" s="1">
        <v>54.47</v>
      </c>
      <c r="X5" s="1">
        <v>60.820087277080482</v>
      </c>
      <c r="Y5" s="1">
        <v>5.0111083683041224</v>
      </c>
      <c r="Z5" s="1">
        <v>0.52628980498642308</v>
      </c>
      <c r="AA5" s="1">
        <v>71.315724512466062</v>
      </c>
      <c r="AB5" s="1">
        <v>2025.5</v>
      </c>
      <c r="AC5" s="1">
        <v>578.71428571428567</v>
      </c>
      <c r="AD5" s="1">
        <v>16.425000000000001</v>
      </c>
      <c r="AE5" s="1">
        <v>143</v>
      </c>
      <c r="AF5" s="1">
        <v>8064.3795630708464</v>
      </c>
      <c r="AG5" s="1">
        <v>0</v>
      </c>
      <c r="AH5" s="1">
        <v>0.98650168728908882</v>
      </c>
      <c r="AI5" s="1">
        <v>0.93925759280089993</v>
      </c>
      <c r="AJ5" s="1">
        <v>-1.4149667313237042E-2</v>
      </c>
      <c r="AK5" s="1">
        <v>17.391304347826086</v>
      </c>
      <c r="AL5" s="1">
        <v>-5.5312592878754958E-2</v>
      </c>
      <c r="AM5" s="1">
        <v>-0.25664752099842492</v>
      </c>
    </row>
    <row r="6" spans="1:39" ht="14.25" customHeight="1">
      <c r="A6" t="s">
        <v>377</v>
      </c>
      <c r="B6" s="5" t="s">
        <v>378</v>
      </c>
      <c r="C6" s="20" t="s">
        <v>379</v>
      </c>
      <c r="D6" s="20" t="s">
        <v>380</v>
      </c>
      <c r="E6" s="13" t="s">
        <v>39</v>
      </c>
      <c r="F6" s="13" t="s">
        <v>381</v>
      </c>
      <c r="G6" s="13" t="s">
        <v>382</v>
      </c>
      <c r="H6" s="21" t="s">
        <v>369</v>
      </c>
      <c r="I6" s="21" t="s">
        <v>42</v>
      </c>
      <c r="J6" s="6" t="s">
        <v>370</v>
      </c>
      <c r="V6" s="1" t="s">
        <v>60</v>
      </c>
      <c r="X6" s="1" t="s">
        <v>61</v>
      </c>
      <c r="Y6" s="1" t="s">
        <v>62</v>
      </c>
      <c r="Z6" s="1" t="s">
        <v>64</v>
      </c>
      <c r="AA6" s="1" t="s">
        <v>65</v>
      </c>
      <c r="AB6" s="1" t="s">
        <v>67</v>
      </c>
      <c r="AC6" s="1" t="s">
        <v>68</v>
      </c>
      <c r="AD6" s="1" t="s">
        <v>70</v>
      </c>
      <c r="AE6" s="1" t="s">
        <v>71</v>
      </c>
      <c r="AF6" s="1" t="s">
        <v>72</v>
      </c>
      <c r="AG6" s="1" t="s">
        <v>72</v>
      </c>
    </row>
    <row r="7" spans="1:39">
      <c r="B7" s="5" t="s">
        <v>74</v>
      </c>
      <c r="C7" s="20">
        <v>26.13</v>
      </c>
      <c r="D7" s="20">
        <v>7.8550529782097381E-2</v>
      </c>
      <c r="E7" s="23">
        <v>22.86</v>
      </c>
      <c r="F7" s="23">
        <v>2038.1</v>
      </c>
      <c r="G7" s="23">
        <v>19711.099999999999</v>
      </c>
      <c r="H7" s="21">
        <v>42577.010102175824</v>
      </c>
      <c r="I7" s="21">
        <v>207357.44020845924</v>
      </c>
      <c r="J7" s="21">
        <v>137902.79581848651</v>
      </c>
      <c r="K7" s="1">
        <v>186.5</v>
      </c>
      <c r="L7" s="1">
        <v>11.749618176549049</v>
      </c>
      <c r="M7" s="1">
        <v>1108.5</v>
      </c>
      <c r="N7" s="1">
        <v>159.69999999999999</v>
      </c>
      <c r="O7" s="1">
        <v>0.94934294320495993</v>
      </c>
      <c r="P7" s="24">
        <v>6.4051297998185266</v>
      </c>
      <c r="Q7" s="1">
        <v>3.4538646162051647E-3</v>
      </c>
      <c r="R7" s="17">
        <v>2.1675737430928141E-2</v>
      </c>
      <c r="S7" s="25">
        <v>0.21008704480839374</v>
      </c>
      <c r="T7" s="25">
        <v>6.7118597110053759</v>
      </c>
      <c r="U7" s="1">
        <v>2603.7556774870509</v>
      </c>
      <c r="V7" s="1">
        <v>841275.94845163741</v>
      </c>
      <c r="W7" s="1">
        <v>57.46</v>
      </c>
      <c r="X7" s="24">
        <v>674.85358311244943</v>
      </c>
      <c r="Y7" s="24">
        <v>0.33651268046586075</v>
      </c>
      <c r="Z7" s="24">
        <v>1.0602068990875113</v>
      </c>
      <c r="AA7" s="24">
        <v>75.638280052889257</v>
      </c>
      <c r="AB7" s="24">
        <v>8497.1231802911534</v>
      </c>
      <c r="AC7" s="1">
        <v>841.37395353994566</v>
      </c>
      <c r="AD7" s="24">
        <v>20.059873326745127</v>
      </c>
      <c r="AE7" s="24">
        <v>316.86471009305654</v>
      </c>
      <c r="AF7" s="24">
        <v>1293.5008221542869</v>
      </c>
      <c r="AG7" s="26">
        <v>207.95611719057541</v>
      </c>
      <c r="AH7" s="24">
        <v>0.93678161628281964</v>
      </c>
      <c r="AI7" s="26">
        <v>0.88320354819356228</v>
      </c>
      <c r="AJ7" s="24">
        <v>4.4313345096951839E-2</v>
      </c>
      <c r="AK7" s="24">
        <v>11.300457619015095</v>
      </c>
      <c r="AL7" s="24">
        <v>-0.1468508686944256</v>
      </c>
      <c r="AM7" s="26">
        <v>-0.86961159759516582</v>
      </c>
    </row>
    <row r="8" spans="1:39">
      <c r="A8" t="s">
        <v>371</v>
      </c>
      <c r="B8" s="28" t="s">
        <v>76</v>
      </c>
      <c r="C8" s="20">
        <v>26.8</v>
      </c>
      <c r="D8" s="20">
        <v>2.7725795331429135E-2</v>
      </c>
      <c r="E8" s="23">
        <v>31.1</v>
      </c>
      <c r="F8" s="23">
        <v>2484.1</v>
      </c>
      <c r="G8" s="23">
        <v>6696.4</v>
      </c>
      <c r="H8" s="46">
        <v>47489.520788734262</v>
      </c>
      <c r="I8" s="21">
        <v>42920.458433127686</v>
      </c>
      <c r="J8" s="51">
        <v>66790.583178840039</v>
      </c>
      <c r="K8" s="1">
        <v>33</v>
      </c>
      <c r="L8" s="1">
        <v>0.17439837158147017</v>
      </c>
      <c r="M8" s="1">
        <v>32</v>
      </c>
      <c r="N8" s="1">
        <v>37</v>
      </c>
      <c r="O8" s="1">
        <v>0.89504298141761462</v>
      </c>
      <c r="P8" s="24">
        <v>5.5326827082493164</v>
      </c>
      <c r="Q8" s="1">
        <v>3.3481383175590967E-3</v>
      </c>
      <c r="R8" s="17">
        <v>1.3805443382908171E-2</v>
      </c>
      <c r="S8" s="25">
        <v>0.19332545388883418</v>
      </c>
      <c r="T8" s="25">
        <v>4.1722554624481161</v>
      </c>
      <c r="U8" s="1">
        <v>3339.952416527135</v>
      </c>
      <c r="V8" s="1">
        <v>1452.0549205025322</v>
      </c>
      <c r="W8" s="1">
        <v>57.46</v>
      </c>
      <c r="X8" s="24">
        <v>123.80835864763385</v>
      </c>
      <c r="Y8" s="24">
        <v>1.2442956104927936</v>
      </c>
      <c r="Z8" s="24">
        <v>0.25539249482911452</v>
      </c>
      <c r="AA8" s="24">
        <v>72.379263928559695</v>
      </c>
      <c r="AB8" s="24">
        <v>2538.25</v>
      </c>
      <c r="AC8" s="1">
        <v>846.08333333333337</v>
      </c>
      <c r="AD8" s="24">
        <v>17.335218093699517</v>
      </c>
      <c r="AE8" s="24">
        <v>205.66666666666666</v>
      </c>
      <c r="AF8" s="24">
        <v>1516.2209652319511</v>
      </c>
      <c r="AG8" s="26">
        <v>317.20865704717818</v>
      </c>
      <c r="AH8" s="24">
        <v>0.9091201544153128</v>
      </c>
      <c r="AI8" s="26">
        <v>0.75703715618465495</v>
      </c>
      <c r="AJ8" s="24">
        <v>2.005659879658394E-2</v>
      </c>
      <c r="AK8" s="24">
        <v>10.073875083948959</v>
      </c>
      <c r="AL8" s="24">
        <v>-0.42551689785786767</v>
      </c>
      <c r="AM8" s="26">
        <v>-0.87358174156441171</v>
      </c>
    </row>
    <row r="9" spans="1:39">
      <c r="A9" t="s">
        <v>372</v>
      </c>
      <c r="B9" s="49" t="s">
        <v>79</v>
      </c>
      <c r="C9" s="20">
        <v>19.13</v>
      </c>
      <c r="D9" s="20">
        <v>5.2270829977006106E-2</v>
      </c>
      <c r="E9" s="23">
        <v>12.72</v>
      </c>
      <c r="F9" s="23">
        <v>745.7</v>
      </c>
      <c r="G9" s="23">
        <v>7970.1</v>
      </c>
      <c r="H9" s="21">
        <v>0</v>
      </c>
      <c r="I9" s="48">
        <v>131542.56614119216</v>
      </c>
      <c r="J9" s="21">
        <v>94375.00443603142</v>
      </c>
      <c r="K9" s="1">
        <v>256.39999999999998</v>
      </c>
      <c r="L9" s="1">
        <v>4.7386531730107357</v>
      </c>
      <c r="M9" s="1">
        <v>1383.4</v>
      </c>
      <c r="N9" s="1">
        <v>94.3</v>
      </c>
      <c r="O9" s="1">
        <v>0.94826984250135771</v>
      </c>
      <c r="P9" s="24">
        <v>2.9907626339969378</v>
      </c>
      <c r="Q9" s="1">
        <v>6.8899584879369969E-4</v>
      </c>
      <c r="R9" s="17">
        <v>1.3525388479620381E-2</v>
      </c>
      <c r="S9" s="25">
        <v>0.14021148522971924</v>
      </c>
      <c r="T9" s="25">
        <v>1.2907680637208421</v>
      </c>
      <c r="U9" s="1">
        <v>1263.9103842323409</v>
      </c>
      <c r="V9" s="1">
        <v>4533.5784319453105</v>
      </c>
      <c r="W9" s="1">
        <v>54.47</v>
      </c>
      <c r="X9" s="24">
        <v>1568.1315809395967</v>
      </c>
      <c r="Y9" s="24">
        <v>0.24568315294600093</v>
      </c>
      <c r="Z9" s="24">
        <v>0.51923724717702369</v>
      </c>
      <c r="AA9" s="24">
        <v>72.561841854743037</v>
      </c>
      <c r="AB9" s="24">
        <v>7586.5555555555557</v>
      </c>
      <c r="AC9" s="1">
        <v>746.21857923497271</v>
      </c>
      <c r="AD9" s="24">
        <v>24.315436241610737</v>
      </c>
      <c r="AE9" s="24">
        <v>319.22222222222223</v>
      </c>
      <c r="AF9" s="24">
        <v>765.18018753936053</v>
      </c>
      <c r="AG9" s="26">
        <v>0</v>
      </c>
      <c r="AH9" s="24">
        <v>0.9344497333256867</v>
      </c>
      <c r="AI9" s="26">
        <v>0.88260595285886334</v>
      </c>
      <c r="AJ9" s="24">
        <v>4.2455472190981253E-2</v>
      </c>
      <c r="AK9" s="24">
        <v>5.0314465408805029</v>
      </c>
      <c r="AL9" s="24">
        <v>-0.61757196576581019</v>
      </c>
      <c r="AM9" s="26">
        <v>-0.95244992090129288</v>
      </c>
    </row>
    <row r="10" spans="1:39">
      <c r="A10" t="s">
        <v>372</v>
      </c>
      <c r="B10" s="49" t="s">
        <v>82</v>
      </c>
      <c r="C10" s="20">
        <v>23.82</v>
      </c>
      <c r="D10" s="20">
        <v>1.9655087789750798E-2</v>
      </c>
      <c r="E10" s="23">
        <v>30.36</v>
      </c>
      <c r="F10" s="23">
        <v>4424</v>
      </c>
      <c r="G10" s="23">
        <v>8637.2999999999993</v>
      </c>
      <c r="H10" s="21">
        <v>31640.82842236654</v>
      </c>
      <c r="I10" s="48">
        <v>98552.95750099876</v>
      </c>
      <c r="J10" s="21">
        <v>69900.340575754715</v>
      </c>
      <c r="K10" s="1">
        <v>101.6</v>
      </c>
      <c r="L10" s="1">
        <v>1.3994377886352989</v>
      </c>
      <c r="M10" s="1">
        <v>273.10000000000002</v>
      </c>
      <c r="N10" s="1">
        <v>209.9</v>
      </c>
      <c r="O10" s="1">
        <v>0.93599281682914315</v>
      </c>
      <c r="P10" s="24">
        <v>8.5734282331413816</v>
      </c>
      <c r="Q10" s="1">
        <v>3.1675548756951565E-3</v>
      </c>
      <c r="R10" s="17">
        <v>2.1060616201503693E-2</v>
      </c>
      <c r="S10" s="25">
        <v>0.22675858376280034</v>
      </c>
      <c r="T10" s="25">
        <v>9.7243267167381973</v>
      </c>
      <c r="U10" s="1">
        <v>3188.6800778618117</v>
      </c>
      <c r="V10" s="1">
        <v>1229.8844256334069</v>
      </c>
      <c r="W10" s="1">
        <v>54.47</v>
      </c>
      <c r="X10" s="24">
        <v>96.492668332901715</v>
      </c>
      <c r="Y10" s="24">
        <v>1.5237712781384556</v>
      </c>
      <c r="Z10" s="24">
        <v>0.58556990830600364</v>
      </c>
      <c r="AA10" s="24">
        <v>72.871070655690161</v>
      </c>
      <c r="AB10" s="24">
        <v>2134.4285714285716</v>
      </c>
      <c r="AC10" s="1">
        <v>1042.3953488372092</v>
      </c>
      <c r="AD10" s="24">
        <v>18.918478260869566</v>
      </c>
      <c r="AE10" s="24">
        <v>183</v>
      </c>
      <c r="AF10" s="24">
        <v>1557.3480547932982</v>
      </c>
      <c r="AG10" s="26">
        <v>152.80260156616023</v>
      </c>
      <c r="AH10" s="24">
        <v>0.87620205593014255</v>
      </c>
      <c r="AI10" s="26">
        <v>0.83453078368519951</v>
      </c>
      <c r="AJ10" s="24">
        <v>3.4217374087224854E-2</v>
      </c>
      <c r="AK10" s="24">
        <v>11.627906976744185</v>
      </c>
      <c r="AL10" s="24">
        <v>-0.34429367425416835</v>
      </c>
      <c r="AM10" s="26">
        <v>-0.72389000580073737</v>
      </c>
    </row>
    <row r="11" spans="1:39">
      <c r="A11" t="s">
        <v>374</v>
      </c>
      <c r="B11" s="53" t="s">
        <v>85</v>
      </c>
      <c r="C11" s="20">
        <v>27.35</v>
      </c>
      <c r="D11" s="20">
        <v>3.2175551965535808E-2</v>
      </c>
      <c r="E11" s="23">
        <v>30.03</v>
      </c>
      <c r="F11" s="23">
        <v>4548</v>
      </c>
      <c r="G11" s="23">
        <v>13644.1</v>
      </c>
      <c r="H11" s="21">
        <v>0</v>
      </c>
      <c r="I11" s="54">
        <v>56176.422123486394</v>
      </c>
      <c r="J11" s="50">
        <v>58583.418056879513</v>
      </c>
      <c r="K11" s="1">
        <v>34.5</v>
      </c>
      <c r="L11" s="1">
        <v>0.14196284329563813</v>
      </c>
      <c r="M11" s="1">
        <v>70.400000000000006</v>
      </c>
      <c r="N11" s="1">
        <v>27.2</v>
      </c>
      <c r="O11" s="1">
        <v>0.95426452410383189</v>
      </c>
      <c r="P11" s="24">
        <v>6.3737229708555319</v>
      </c>
      <c r="Q11" s="1">
        <v>6.5945402914808059E-3</v>
      </c>
      <c r="R11" s="17">
        <v>3.6214324178782981E-2</v>
      </c>
      <c r="S11" s="25">
        <v>0.34134356488960688</v>
      </c>
      <c r="T11" s="25">
        <v>5.2447530536378117</v>
      </c>
      <c r="U11" s="1">
        <v>4877.739633817986</v>
      </c>
      <c r="V11" s="1">
        <v>245.55251779483962</v>
      </c>
      <c r="W11" s="1">
        <v>54.47</v>
      </c>
      <c r="X11" s="24">
        <v>86.59050079719303</v>
      </c>
      <c r="Y11" s="24">
        <v>1.6289714593430265</v>
      </c>
      <c r="Z11" s="24">
        <v>0.37311523963381799</v>
      </c>
      <c r="AA11" s="24">
        <v>72.307485191168553</v>
      </c>
      <c r="AB11" s="24">
        <v>2122.2857142857142</v>
      </c>
      <c r="AC11" s="1">
        <v>675.27272727272725</v>
      </c>
      <c r="AD11" s="24">
        <v>15.256637168141593</v>
      </c>
      <c r="AE11" s="24">
        <v>116</v>
      </c>
      <c r="AF11" s="24">
        <v>4375.7927544426493</v>
      </c>
      <c r="AG11" s="26">
        <v>0</v>
      </c>
      <c r="AH11" s="24">
        <v>0.89025893958076452</v>
      </c>
      <c r="AI11" s="26">
        <v>0.61344019728729959</v>
      </c>
      <c r="AJ11" s="24">
        <v>5.5186333470950914E-2</v>
      </c>
      <c r="AK11" s="24">
        <v>17.391304347826086</v>
      </c>
      <c r="AL11" s="24">
        <v>-0.33059319893960704</v>
      </c>
      <c r="AM11" s="26">
        <v>-0.77040913533788657</v>
      </c>
    </row>
    <row r="12" spans="1:39">
      <c r="A12" t="s">
        <v>374</v>
      </c>
      <c r="B12" s="53" t="s">
        <v>88</v>
      </c>
      <c r="C12" s="20">
        <v>17.72</v>
      </c>
      <c r="D12" s="20">
        <v>3.1005126885332503E-2</v>
      </c>
      <c r="E12" s="23">
        <v>23.7</v>
      </c>
      <c r="F12" s="23">
        <v>5429.2</v>
      </c>
      <c r="G12" s="23">
        <v>13666.6</v>
      </c>
      <c r="H12" s="21">
        <v>13099.532086043833</v>
      </c>
      <c r="I12" s="48">
        <v>20908.970379332328</v>
      </c>
      <c r="J12" s="51">
        <v>19538.984438958774</v>
      </c>
      <c r="K12" s="1">
        <v>57.2</v>
      </c>
      <c r="L12" s="1">
        <v>7.3431830033930909</v>
      </c>
      <c r="M12" s="1">
        <v>726</v>
      </c>
      <c r="N12" s="1">
        <v>57.6</v>
      </c>
      <c r="O12" s="1">
        <v>0.94409444239827867</v>
      </c>
      <c r="P12" s="24">
        <v>6.2960448530073725</v>
      </c>
      <c r="Q12" s="1">
        <v>1.6534250710802882E-3</v>
      </c>
      <c r="R12" s="17">
        <v>1.4459577522976167E-2</v>
      </c>
      <c r="S12" s="25">
        <v>0.17795100675231793</v>
      </c>
      <c r="T12" s="25">
        <v>1.1316842289515141</v>
      </c>
      <c r="U12" s="1">
        <v>2524.8047787718501</v>
      </c>
      <c r="V12" s="1">
        <v>1382.7908459844896</v>
      </c>
      <c r="W12" s="1">
        <v>54.47</v>
      </c>
      <c r="X12" s="24">
        <v>307.90155907973951</v>
      </c>
      <c r="Y12" s="24">
        <v>0.8093299831361368</v>
      </c>
      <c r="Z12" s="24">
        <v>1.311507385559386</v>
      </c>
      <c r="AA12" s="24">
        <v>72.656160050930225</v>
      </c>
      <c r="AB12" s="24">
        <v>5091.4827586206893</v>
      </c>
      <c r="AC12" s="1">
        <v>2171.3676470588234</v>
      </c>
      <c r="AD12" s="24">
        <v>22.622630672027569</v>
      </c>
      <c r="AE12" s="24">
        <v>214.27272727272728</v>
      </c>
      <c r="AF12" s="24">
        <v>1733.1287046656689</v>
      </c>
      <c r="AG12" s="26">
        <v>64.265541506098756</v>
      </c>
      <c r="AH12" s="24">
        <v>0.9246139180171592</v>
      </c>
      <c r="AI12" s="26">
        <v>0.71260247855100101</v>
      </c>
      <c r="AJ12" s="24">
        <v>5.0162210909262733E-2</v>
      </c>
      <c r="AK12" s="24">
        <v>7.8556881000872849</v>
      </c>
      <c r="AL12" s="24">
        <v>-0.34734930455075846</v>
      </c>
      <c r="AM12" s="26">
        <v>-0.91423561527749286</v>
      </c>
    </row>
    <row r="13" spans="1:39">
      <c r="A13" t="s">
        <v>372</v>
      </c>
      <c r="B13" s="49" t="s">
        <v>91</v>
      </c>
      <c r="C13" s="20">
        <v>28.67</v>
      </c>
      <c r="D13" s="20">
        <v>7.6152856880396844E-2</v>
      </c>
      <c r="E13" s="23">
        <v>14.77</v>
      </c>
      <c r="F13" s="23">
        <v>2108.6</v>
      </c>
      <c r="G13" s="23">
        <v>11597.5</v>
      </c>
      <c r="H13" s="21">
        <v>0</v>
      </c>
      <c r="I13" s="48">
        <v>118160.77285968444</v>
      </c>
      <c r="J13" s="21">
        <v>58003.60855276083</v>
      </c>
      <c r="K13" s="1">
        <v>27.5</v>
      </c>
      <c r="L13" s="1">
        <v>0.38829689509461696</v>
      </c>
      <c r="M13" s="1">
        <v>47.1</v>
      </c>
      <c r="N13" s="1">
        <v>27.5</v>
      </c>
      <c r="O13" s="1">
        <v>0.9654565456545654</v>
      </c>
      <c r="P13" s="24">
        <v>4.0103366058906031</v>
      </c>
      <c r="Q13" s="1">
        <v>1.2678852778988917E-3</v>
      </c>
      <c r="R13" s="17">
        <v>2.6364137424214586E-2</v>
      </c>
      <c r="S13" s="25">
        <v>0.24839243064486496</v>
      </c>
      <c r="T13" s="25">
        <v>72.945227120908484</v>
      </c>
      <c r="U13" s="1">
        <v>3199.2926694837406</v>
      </c>
      <c r="V13" s="1">
        <v>634.11631753357688</v>
      </c>
      <c r="W13" s="1">
        <v>54.47</v>
      </c>
      <c r="X13" s="24">
        <v>1150.1832617229966</v>
      </c>
      <c r="Y13" s="24">
        <v>0.68895829505787254</v>
      </c>
      <c r="Z13" s="24">
        <v>2.608763549513136</v>
      </c>
      <c r="AA13" s="24">
        <v>75.445526364137422</v>
      </c>
      <c r="AB13" s="24">
        <v>5443</v>
      </c>
      <c r="AC13" s="1">
        <v>777.57142857142856</v>
      </c>
      <c r="AD13" s="24">
        <v>21.35672514619883</v>
      </c>
      <c r="AE13" s="24">
        <v>307.66666666666669</v>
      </c>
      <c r="AF13" s="24">
        <v>2858.5743725886459</v>
      </c>
      <c r="AG13" s="26">
        <v>20.383979423112255</v>
      </c>
      <c r="AH13" s="24">
        <v>0.96242367308595589</v>
      </c>
      <c r="AI13" s="26">
        <v>0.97463597933302015</v>
      </c>
      <c r="AJ13" s="24">
        <v>5.2313383831806066E-2</v>
      </c>
      <c r="AK13" s="24">
        <v>8.3333333333333339</v>
      </c>
      <c r="AL13" s="24">
        <v>-0.4649332297753212</v>
      </c>
      <c r="AM13" s="26">
        <v>-0.81606011707032666</v>
      </c>
    </row>
    <row r="14" spans="1:39">
      <c r="A14" t="s">
        <v>371</v>
      </c>
      <c r="B14" s="28" t="s">
        <v>94</v>
      </c>
      <c r="C14" s="20">
        <v>22.56</v>
      </c>
      <c r="D14" s="20">
        <v>1.4474374672030785E-2</v>
      </c>
      <c r="E14" s="23">
        <v>29.9</v>
      </c>
      <c r="F14" s="23">
        <v>7258.1</v>
      </c>
      <c r="G14" s="23">
        <v>11290.3</v>
      </c>
      <c r="H14" s="47">
        <v>510840.8847027836</v>
      </c>
      <c r="I14" s="21">
        <v>4890.6283899407663</v>
      </c>
      <c r="J14" s="21">
        <v>23174.117977265545</v>
      </c>
      <c r="K14" s="1">
        <v>24.4</v>
      </c>
      <c r="L14" s="1">
        <v>9.3886653839426279E-2</v>
      </c>
      <c r="M14" s="1">
        <v>94.4</v>
      </c>
      <c r="N14" s="1">
        <v>32.6</v>
      </c>
      <c r="O14" s="1">
        <v>0.94751192910702109</v>
      </c>
      <c r="P14" s="24">
        <v>5.5192034296777761</v>
      </c>
      <c r="Q14" s="1">
        <v>1.1002176280807182E-2</v>
      </c>
      <c r="R14" s="17">
        <v>3.7825782753192233E-2</v>
      </c>
      <c r="S14" s="25">
        <v>0.47769809340563235</v>
      </c>
      <c r="T14" s="25">
        <v>3.8805882352941179</v>
      </c>
      <c r="U14" s="1">
        <v>4216.4032587021165</v>
      </c>
      <c r="V14" s="1">
        <v>1371.3311822155697</v>
      </c>
      <c r="W14" s="1">
        <v>54.47</v>
      </c>
      <c r="X14" s="24">
        <v>103.96515504445458</v>
      </c>
      <c r="Y14" s="24">
        <v>1.3905894700017492</v>
      </c>
      <c r="Z14" s="24">
        <v>0.38394262725205525</v>
      </c>
      <c r="AA14" s="24">
        <v>72.389365051600478</v>
      </c>
      <c r="AB14" s="24">
        <v>2858.5</v>
      </c>
      <c r="AC14" s="1">
        <v>1429.25</v>
      </c>
      <c r="AD14" s="24">
        <v>19.11340206185567</v>
      </c>
      <c r="AE14" s="24">
        <v>178.75</v>
      </c>
      <c r="AF14" s="24">
        <v>5934.031190746894</v>
      </c>
      <c r="AG14" s="26">
        <v>0.44603550813363657</v>
      </c>
      <c r="AH14" s="24">
        <v>0.92711171662125336</v>
      </c>
      <c r="AI14" s="26">
        <v>0.80108991825613074</v>
      </c>
      <c r="AJ14" s="24">
        <v>-2.2681799524765199E-2</v>
      </c>
      <c r="AK14" s="24">
        <v>13.412816691505217</v>
      </c>
      <c r="AL14" s="24">
        <v>-0.20809973363884082</v>
      </c>
      <c r="AM14" s="26">
        <v>-0.79327668614193703</v>
      </c>
    </row>
    <row r="15" spans="1:39">
      <c r="A15" t="s">
        <v>373</v>
      </c>
      <c r="B15" s="52" t="s">
        <v>97</v>
      </c>
      <c r="C15" s="20">
        <v>45.15</v>
      </c>
      <c r="D15" s="20">
        <v>3.1594136857294751E-2</v>
      </c>
      <c r="E15" s="23">
        <v>34.42</v>
      </c>
      <c r="F15" s="23">
        <v>3843.9</v>
      </c>
      <c r="G15" s="23">
        <v>7687.7</v>
      </c>
      <c r="H15" s="21">
        <v>0</v>
      </c>
      <c r="I15" s="21">
        <v>32819.072676700634</v>
      </c>
      <c r="J15" s="51">
        <v>77774.981558675849</v>
      </c>
      <c r="K15" s="1">
        <v>48.2</v>
      </c>
      <c r="L15" s="1">
        <v>0.46141869826080351</v>
      </c>
      <c r="M15" s="1">
        <v>109.1</v>
      </c>
      <c r="N15" s="1">
        <v>62.9</v>
      </c>
      <c r="O15" s="1">
        <v>0.96479791395045633</v>
      </c>
      <c r="P15" s="24">
        <v>3.5411193614087</v>
      </c>
      <c r="Q15" s="1">
        <v>7.4214679733063127E-4</v>
      </c>
      <c r="R15" s="17">
        <v>1.3366750208855471E-2</v>
      </c>
      <c r="S15" s="25">
        <v>0.2179691653375864</v>
      </c>
      <c r="T15" s="25">
        <v>1.6859099740932639</v>
      </c>
      <c r="U15" s="1">
        <v>4683.3713070555177</v>
      </c>
      <c r="V15" s="1">
        <v>395.95679848947276</v>
      </c>
      <c r="W15" s="1">
        <v>54.47</v>
      </c>
      <c r="X15" s="24">
        <v>41.653226262155115</v>
      </c>
      <c r="Y15" s="24">
        <v>4.6935520619731141</v>
      </c>
      <c r="Z15" s="24">
        <v>0.2788030682767525</v>
      </c>
      <c r="AA15" s="24">
        <v>75.142401458190932</v>
      </c>
      <c r="AB15" s="24">
        <v>1197</v>
      </c>
      <c r="AC15" s="1">
        <v>598.5</v>
      </c>
      <c r="AD15" s="24">
        <v>11.985401459854014</v>
      </c>
      <c r="AE15" s="24">
        <v>140</v>
      </c>
      <c r="AF15" s="24">
        <v>3545.5850991114153</v>
      </c>
      <c r="AG15" s="26">
        <v>0</v>
      </c>
      <c r="AH15" s="24">
        <v>0.90221725953102572</v>
      </c>
      <c r="AI15" s="26">
        <v>0.26399744775881323</v>
      </c>
      <c r="AJ15" s="24">
        <v>4.9636100974243286E-2</v>
      </c>
      <c r="AK15" s="24">
        <v>1.6750418760469012</v>
      </c>
      <c r="AL15" s="24">
        <v>-0.3841662767702434</v>
      </c>
      <c r="AM15" s="26">
        <v>-0.74426935412081041</v>
      </c>
    </row>
    <row r="16" spans="1:39">
      <c r="A16" t="s">
        <v>373</v>
      </c>
      <c r="B16" s="52" t="s">
        <v>100</v>
      </c>
      <c r="C16" s="20">
        <v>29.89</v>
      </c>
      <c r="D16" s="20">
        <v>6.8007682617046317E-2</v>
      </c>
      <c r="E16" s="23">
        <v>14.55</v>
      </c>
      <c r="F16" s="23">
        <v>1858.1</v>
      </c>
      <c r="G16" s="23">
        <v>16103.8</v>
      </c>
      <c r="H16" s="21">
        <v>0</v>
      </c>
      <c r="I16" s="21">
        <v>75566.491068261137</v>
      </c>
      <c r="J16" s="51">
        <v>94738.881893032638</v>
      </c>
      <c r="K16" s="1">
        <v>49.1</v>
      </c>
      <c r="L16" s="1">
        <v>0.39226781768241054</v>
      </c>
      <c r="M16" s="1">
        <v>78.3</v>
      </c>
      <c r="N16" s="1">
        <v>115.6</v>
      </c>
      <c r="O16" s="1">
        <v>0.94853941141271825</v>
      </c>
      <c r="P16" s="24">
        <v>5.4846081771720616</v>
      </c>
      <c r="Q16" s="1">
        <v>1.0495965503704836E-2</v>
      </c>
      <c r="R16" s="17">
        <v>2.6909811858491152E-2</v>
      </c>
      <c r="S16" s="25">
        <v>0.20427087420747198</v>
      </c>
      <c r="T16" s="25">
        <v>1.1461565201889652</v>
      </c>
      <c r="U16" s="1">
        <v>2611.4289254662235</v>
      </c>
      <c r="V16" s="1">
        <v>1823.0047269140484</v>
      </c>
      <c r="W16" s="1">
        <v>54.47</v>
      </c>
      <c r="X16" s="24">
        <v>280.04471292866094</v>
      </c>
      <c r="Y16" s="24">
        <v>1.1895665103983808</v>
      </c>
      <c r="Z16" s="24">
        <v>0.47227442638524608</v>
      </c>
      <c r="AA16" s="24">
        <v>75.758451911360766</v>
      </c>
      <c r="AB16" s="24">
        <v>6052.625</v>
      </c>
      <c r="AC16" s="1">
        <v>504.38541666666669</v>
      </c>
      <c r="AD16" s="24">
        <v>17.976744186046513</v>
      </c>
      <c r="AE16" s="24">
        <v>235.7</v>
      </c>
      <c r="AF16" s="24">
        <v>3844.4506220441549</v>
      </c>
      <c r="AG16" s="26">
        <v>55.017451105925112</v>
      </c>
      <c r="AH16" s="24">
        <v>0.96069511418433262</v>
      </c>
      <c r="AI16" s="26">
        <v>0.94813938677099441</v>
      </c>
      <c r="AJ16" s="24">
        <v>4.7337269777438469E-2</v>
      </c>
      <c r="AK16" s="24">
        <v>28.26510721247563</v>
      </c>
      <c r="AL16" s="24">
        <v>-0.37301736611097047</v>
      </c>
      <c r="AM16" s="26">
        <v>-0.76534758346886667</v>
      </c>
    </row>
    <row r="17" spans="1:39">
      <c r="A17" t="s">
        <v>372</v>
      </c>
      <c r="B17" s="55" t="s">
        <v>103</v>
      </c>
      <c r="C17" s="20">
        <v>25.93</v>
      </c>
      <c r="D17" s="20">
        <v>4.23313106355147E-2</v>
      </c>
      <c r="E17" s="23">
        <v>14.54</v>
      </c>
      <c r="F17" s="23">
        <v>2843.1</v>
      </c>
      <c r="G17" s="23">
        <v>17058.400000000001</v>
      </c>
      <c r="H17" s="21">
        <v>0</v>
      </c>
      <c r="I17" s="54">
        <v>316681.16018103558</v>
      </c>
      <c r="J17" s="21">
        <v>95417.197157929433</v>
      </c>
      <c r="K17" s="1">
        <v>450.3</v>
      </c>
      <c r="L17" s="1">
        <v>81.071654373024231</v>
      </c>
      <c r="M17" s="1">
        <v>2039.3</v>
      </c>
      <c r="N17" s="1">
        <v>42.9</v>
      </c>
      <c r="O17" s="1">
        <v>0.95179487179487177</v>
      </c>
      <c r="P17" s="24">
        <v>9.1944908896034292</v>
      </c>
      <c r="Q17" s="1">
        <v>1.4140159764052056E-3</v>
      </c>
      <c r="R17" s="17">
        <v>2.0893136150575923E-2</v>
      </c>
      <c r="S17" s="25">
        <v>0.14730569383379966</v>
      </c>
      <c r="T17" s="25">
        <v>7.0433304665663297</v>
      </c>
      <c r="U17" s="1">
        <v>2923.9998546564443</v>
      </c>
      <c r="V17" s="1">
        <v>1459.4687557079453</v>
      </c>
      <c r="W17" s="1">
        <v>54.47</v>
      </c>
      <c r="X17" s="24">
        <v>344.38171404630106</v>
      </c>
      <c r="Y17" s="24">
        <v>0.51960321209258387</v>
      </c>
      <c r="Z17" s="24">
        <v>0.84956941971585331</v>
      </c>
      <c r="AA17" s="24">
        <v>76.269030921841505</v>
      </c>
      <c r="AB17" s="24">
        <v>5504.2</v>
      </c>
      <c r="AC17" s="1">
        <v>809.44117647058829</v>
      </c>
      <c r="AD17" s="24">
        <v>22.402666666666665</v>
      </c>
      <c r="AE17" s="24">
        <v>338.33333333333331</v>
      </c>
      <c r="AF17" s="24">
        <v>1179.3462603103085</v>
      </c>
      <c r="AG17" s="26">
        <v>58.482613277133822</v>
      </c>
      <c r="AH17" s="24">
        <v>0.97284676582497409</v>
      </c>
      <c r="AI17" s="26">
        <v>0.92338291248702875</v>
      </c>
      <c r="AJ17" s="24">
        <v>4.6005526869475795E-2</v>
      </c>
      <c r="AK17" s="24">
        <v>8.4175084175084169</v>
      </c>
      <c r="AL17" s="24">
        <v>-0.65478299346103086</v>
      </c>
      <c r="AM17" s="26">
        <v>-0.89384436658574262</v>
      </c>
    </row>
    <row r="18" spans="1:39">
      <c r="A18" t="s">
        <v>374</v>
      </c>
      <c r="B18" s="53" t="s">
        <v>106</v>
      </c>
      <c r="C18" s="20">
        <v>21.4</v>
      </c>
      <c r="D18" s="20">
        <v>4.3347616592287037E-2</v>
      </c>
      <c r="E18" s="23">
        <v>15.14</v>
      </c>
      <c r="F18" s="23">
        <v>4180.8</v>
      </c>
      <c r="G18" s="23">
        <v>13065</v>
      </c>
      <c r="H18" s="21">
        <v>0</v>
      </c>
      <c r="I18" s="54">
        <v>32062.973978296355</v>
      </c>
      <c r="J18" s="51">
        <v>34022.09000336568</v>
      </c>
      <c r="K18" s="1">
        <v>43.4</v>
      </c>
      <c r="L18" s="1">
        <v>1.6364703163060292</v>
      </c>
      <c r="M18" s="1">
        <v>191.3</v>
      </c>
      <c r="N18" s="1">
        <v>40.799999999999997</v>
      </c>
      <c r="O18" s="1">
        <v>0.95149786019971472</v>
      </c>
      <c r="P18" s="24">
        <v>11.334305869074491</v>
      </c>
      <c r="Q18" s="1">
        <v>6.8884165005160471E-4</v>
      </c>
      <c r="R18" s="17">
        <v>2.2100528065714845E-2</v>
      </c>
      <c r="S18" s="25">
        <v>0.24015433031666164</v>
      </c>
      <c r="T18" s="25">
        <v>2.408566009618641</v>
      </c>
      <c r="U18" s="1">
        <v>1582.2861986380528</v>
      </c>
      <c r="V18" s="1">
        <v>992.23714192594457</v>
      </c>
      <c r="W18" s="1">
        <v>54.47</v>
      </c>
      <c r="X18" s="24">
        <v>609.15913481456141</v>
      </c>
      <c r="Y18" s="24">
        <v>0.1831339011076934</v>
      </c>
      <c r="Z18" s="24">
        <v>0.10509752324733744</v>
      </c>
      <c r="AA18" s="24">
        <v>73.538040289458237</v>
      </c>
      <c r="AB18" s="24">
        <v>7030.375</v>
      </c>
      <c r="AC18" s="1">
        <v>1939.4137931034484</v>
      </c>
      <c r="AD18" s="24">
        <v>23.90146750524109</v>
      </c>
      <c r="AE18" s="24">
        <v>288.5</v>
      </c>
      <c r="AF18" s="24">
        <v>1031.0950116458937</v>
      </c>
      <c r="AG18" s="26">
        <v>25.966213573244669</v>
      </c>
      <c r="AH18" s="24">
        <v>0.95352000906926648</v>
      </c>
      <c r="AI18" s="26">
        <v>0.7629520462532593</v>
      </c>
      <c r="AJ18" s="24">
        <v>5.3324171418966532E-2</v>
      </c>
      <c r="AK18" s="24">
        <v>4.5300113250283127</v>
      </c>
      <c r="AL18" s="24">
        <v>-0.10567463487772599</v>
      </c>
      <c r="AM18" s="26">
        <v>-0.81197871692930268</v>
      </c>
    </row>
    <row r="19" spans="1:39">
      <c r="A19" t="s">
        <v>374</v>
      </c>
      <c r="B19" s="53" t="s">
        <v>109</v>
      </c>
      <c r="C19" s="20">
        <v>19.71</v>
      </c>
      <c r="D19" s="20">
        <v>4.4276143314884941E-2</v>
      </c>
      <c r="E19" s="23">
        <v>17.43</v>
      </c>
      <c r="F19" s="23">
        <v>1299.3</v>
      </c>
      <c r="G19" s="23">
        <v>37681</v>
      </c>
      <c r="H19" s="21">
        <v>0</v>
      </c>
      <c r="I19" s="54">
        <v>100599.04470810479</v>
      </c>
      <c r="J19" s="51">
        <v>101202.63321369544</v>
      </c>
      <c r="K19" s="1">
        <v>27.4</v>
      </c>
      <c r="L19" s="1">
        <v>7.5459753374113996</v>
      </c>
      <c r="M19" s="1">
        <v>62.2</v>
      </c>
      <c r="N19" s="1">
        <v>30.1</v>
      </c>
      <c r="O19" s="1">
        <v>0.98423371203338739</v>
      </c>
      <c r="P19" s="24">
        <v>4.9116521739130432</v>
      </c>
      <c r="Q19" s="1">
        <v>2.6373560804096162E-2</v>
      </c>
      <c r="R19" s="17">
        <v>2.6507427905621904E-2</v>
      </c>
      <c r="S19" s="25">
        <v>0.16545295659772793</v>
      </c>
      <c r="T19" s="25">
        <v>3.624586693548387</v>
      </c>
      <c r="U19" s="1">
        <v>3422.270900087387</v>
      </c>
      <c r="V19" s="1">
        <v>667.27137493451164</v>
      </c>
      <c r="W19" s="1">
        <v>54.47</v>
      </c>
      <c r="X19" s="24">
        <v>1218</v>
      </c>
      <c r="Y19" s="24">
        <v>0.55345179143606182</v>
      </c>
      <c r="Z19" s="24">
        <v>1.4005243227497814</v>
      </c>
      <c r="AA19" s="24">
        <v>72.346829789299932</v>
      </c>
      <c r="AB19" s="24">
        <v>10299</v>
      </c>
      <c r="AC19" s="1">
        <v>321.84375</v>
      </c>
      <c r="AD19" s="24">
        <v>21.198581560283689</v>
      </c>
      <c r="AE19" s="24">
        <v>240</v>
      </c>
      <c r="AF19" s="24">
        <v>2926</v>
      </c>
      <c r="AG19" s="26">
        <v>0</v>
      </c>
      <c r="AH19" s="24">
        <v>0.96902173913043477</v>
      </c>
      <c r="AI19" s="26">
        <v>0.97173913043478266</v>
      </c>
      <c r="AJ19" s="24">
        <v>4.7931890400433816E-2</v>
      </c>
      <c r="AK19" s="24">
        <v>11.952191235059761</v>
      </c>
      <c r="AL19" s="24">
        <v>2.2475972020402448</v>
      </c>
      <c r="AM19" s="26">
        <v>-0.82961670758249739</v>
      </c>
    </row>
    <row r="20" spans="1:39">
      <c r="A20" t="s">
        <v>373</v>
      </c>
      <c r="B20" s="52" t="s">
        <v>107</v>
      </c>
      <c r="C20" s="20">
        <v>32.950000000000003</v>
      </c>
      <c r="D20" s="20">
        <v>0.13884642311154291</v>
      </c>
      <c r="E20" s="23">
        <v>7.36</v>
      </c>
      <c r="F20" s="23">
        <v>1398.3</v>
      </c>
      <c r="G20" s="23">
        <v>19297.099999999999</v>
      </c>
      <c r="H20" s="21">
        <v>0</v>
      </c>
      <c r="I20" s="21">
        <v>109043.32225352603</v>
      </c>
      <c r="J20" s="51">
        <v>116766.879654383</v>
      </c>
      <c r="K20" s="1">
        <v>138.80000000000001</v>
      </c>
      <c r="L20" s="1">
        <v>3.8672808952987832</v>
      </c>
      <c r="M20" s="1">
        <v>494.9</v>
      </c>
      <c r="N20" s="1">
        <v>137.1</v>
      </c>
      <c r="O20" s="1">
        <v>0.9468969693047935</v>
      </c>
      <c r="P20" s="24">
        <v>7.8650000000000002</v>
      </c>
      <c r="Q20" s="1">
        <v>6.6534013203494065E-4</v>
      </c>
      <c r="R20" s="17">
        <v>2.5413471527971965E-2</v>
      </c>
      <c r="S20" s="25">
        <v>0.23634875504401587</v>
      </c>
      <c r="T20" s="25">
        <v>1.5111178638492166</v>
      </c>
      <c r="U20" s="1">
        <v>3181.6422642094799</v>
      </c>
      <c r="V20" s="1">
        <v>22249.751544691284</v>
      </c>
      <c r="W20" s="1">
        <v>57.46</v>
      </c>
      <c r="X20" s="24">
        <v>5432.9124713756446</v>
      </c>
      <c r="Y20" s="24">
        <v>5.5925557775795665E-2</v>
      </c>
      <c r="Z20" s="24">
        <v>0.56096804282999646</v>
      </c>
      <c r="AA20" s="24">
        <v>78.840136588990021</v>
      </c>
      <c r="AB20" s="24">
        <v>16331.233333333334</v>
      </c>
      <c r="AC20" s="1">
        <v>1197.8899755501222</v>
      </c>
      <c r="AD20" s="24">
        <v>19.085175452156438</v>
      </c>
      <c r="AE20" s="24">
        <v>356.54054054054052</v>
      </c>
      <c r="AF20" s="24">
        <v>989.91200535987286</v>
      </c>
      <c r="AG20" s="26">
        <v>430.73879090576952</v>
      </c>
      <c r="AH20" s="24">
        <v>0.94889804663539212</v>
      </c>
      <c r="AI20" s="26">
        <v>0.95043585689725185</v>
      </c>
      <c r="AJ20" s="24">
        <v>4.0186544373392523E-2</v>
      </c>
      <c r="AK20" s="24">
        <v>11.506524317912218</v>
      </c>
      <c r="AL20" s="24">
        <v>-0.70108043693921995</v>
      </c>
      <c r="AM20" s="26">
        <v>-0.96743770155448228</v>
      </c>
    </row>
    <row r="21" spans="1:39">
      <c r="A21" t="s">
        <v>372</v>
      </c>
      <c r="B21" s="55" t="s">
        <v>113</v>
      </c>
      <c r="C21" s="20">
        <v>20.149999999999999</v>
      </c>
      <c r="D21" s="20">
        <v>7.3080944962547217E-2</v>
      </c>
      <c r="E21" s="23">
        <v>20.25</v>
      </c>
      <c r="F21" s="23">
        <v>1965.4</v>
      </c>
      <c r="G21" s="23">
        <v>14776.6</v>
      </c>
      <c r="H21" s="21">
        <v>0</v>
      </c>
      <c r="I21" s="54">
        <v>606077.55363089405</v>
      </c>
      <c r="J21" s="21">
        <v>168700.72435631082</v>
      </c>
      <c r="K21" s="1">
        <v>280.39999999999998</v>
      </c>
      <c r="L21" s="1">
        <v>33.307176849698031</v>
      </c>
      <c r="M21" s="1">
        <v>1217.7</v>
      </c>
      <c r="N21" s="1">
        <v>159.69999999999999</v>
      </c>
      <c r="O21" s="1">
        <v>0.94841247057472589</v>
      </c>
      <c r="P21" s="24">
        <v>6.0499716009939659</v>
      </c>
      <c r="Q21" s="1">
        <v>2.2447387054017943E-3</v>
      </c>
      <c r="R21" s="17">
        <v>4.2414477474978125E-2</v>
      </c>
      <c r="S21" s="25">
        <v>0.26066497364433727</v>
      </c>
      <c r="T21" s="25">
        <v>11.598658090819626</v>
      </c>
      <c r="U21" s="1">
        <v>3179.2090632535906</v>
      </c>
      <c r="V21" s="1">
        <v>7160.3909482570507</v>
      </c>
      <c r="W21" s="1">
        <v>54.47</v>
      </c>
      <c r="X21" s="24">
        <v>363.91210343263128</v>
      </c>
      <c r="Y21" s="24">
        <v>0.71768496980302621</v>
      </c>
      <c r="Z21" s="24">
        <v>0.39705286070978896</v>
      </c>
      <c r="AA21" s="24">
        <v>72.802449902900193</v>
      </c>
      <c r="AB21" s="24">
        <v>3347.0714285714284</v>
      </c>
      <c r="AC21" s="1">
        <v>420.26008968609864</v>
      </c>
      <c r="AD21" s="24">
        <v>19.114832535885167</v>
      </c>
      <c r="AE21" s="24">
        <v>277.85714285714283</v>
      </c>
      <c r="AF21" s="24">
        <v>1284.0888479267592</v>
      </c>
      <c r="AG21" s="26">
        <v>225.97498890287886</v>
      </c>
      <c r="AH21" s="24">
        <v>0.92688235294117649</v>
      </c>
      <c r="AI21" s="26">
        <v>0.89888235294117647</v>
      </c>
      <c r="AJ21" s="24">
        <v>5.0213866984511767E-2</v>
      </c>
      <c r="AK21" s="24">
        <v>23.683135973866882</v>
      </c>
      <c r="AL21" s="24">
        <v>-0.16826889719636406</v>
      </c>
      <c r="AM21" s="26">
        <v>-0.68351683791179729</v>
      </c>
    </row>
    <row r="22" spans="1:39">
      <c r="A22" t="s">
        <v>373</v>
      </c>
      <c r="B22" s="52" t="s">
        <v>116</v>
      </c>
      <c r="C22" s="20">
        <v>29.24</v>
      </c>
      <c r="D22" s="20">
        <v>3.0184723276578822E-2</v>
      </c>
      <c r="E22" s="23">
        <v>21.98</v>
      </c>
      <c r="F22" s="23">
        <v>3597.1</v>
      </c>
      <c r="G22" s="23">
        <v>19784.2</v>
      </c>
      <c r="H22" s="21">
        <v>0</v>
      </c>
      <c r="I22" s="21">
        <v>31300.292858933419</v>
      </c>
      <c r="J22" s="51">
        <v>108635.09278070892</v>
      </c>
      <c r="K22" s="1">
        <v>120.9</v>
      </c>
      <c r="L22" s="1">
        <v>0.12272710841195821</v>
      </c>
      <c r="M22" s="1">
        <v>73.599999999999994</v>
      </c>
      <c r="N22" s="1">
        <v>180.2</v>
      </c>
      <c r="O22" s="1">
        <v>0.95772131798332671</v>
      </c>
      <c r="P22" s="24">
        <v>2.729000418235048</v>
      </c>
      <c r="Q22" s="1">
        <v>4.2875705992929117E-4</v>
      </c>
      <c r="R22" s="17">
        <v>7.7359650074106208E-3</v>
      </c>
      <c r="S22" s="25">
        <v>0.14821241369338106</v>
      </c>
      <c r="T22" s="25">
        <v>7.1210083449235055</v>
      </c>
      <c r="U22" s="1">
        <v>2758.124570726241</v>
      </c>
      <c r="V22" s="1">
        <v>580.16136103737972</v>
      </c>
      <c r="W22" s="1">
        <v>54.47</v>
      </c>
      <c r="X22" s="24">
        <v>169.4386649728215</v>
      </c>
      <c r="Y22" s="24">
        <v>0.95434334670859988</v>
      </c>
      <c r="Z22" s="24">
        <v>0.10074829194230561</v>
      </c>
      <c r="AA22" s="24">
        <v>75.006326139608859</v>
      </c>
      <c r="AB22" s="24">
        <v>5532.6</v>
      </c>
      <c r="AC22" s="1">
        <v>1455.9473684210527</v>
      </c>
      <c r="AD22" s="24">
        <v>22.81283422459893</v>
      </c>
      <c r="AE22" s="24">
        <v>248.4</v>
      </c>
      <c r="AF22" s="24">
        <v>1687.8112739037701</v>
      </c>
      <c r="AG22" s="26">
        <v>26.620395474098977</v>
      </c>
      <c r="AH22" s="24">
        <v>0.96424361493123767</v>
      </c>
      <c r="AI22" s="26">
        <v>0.88035363457760318</v>
      </c>
      <c r="AJ22" s="24">
        <v>5.2132211764387842E-2</v>
      </c>
      <c r="AK22" s="24">
        <v>3.3167495854063018</v>
      </c>
      <c r="AL22" s="24">
        <v>-0.27520732011324028</v>
      </c>
      <c r="AM22" s="26">
        <v>-0.72052701960104371</v>
      </c>
    </row>
    <row r="23" spans="1:39">
      <c r="A23" t="s">
        <v>373</v>
      </c>
      <c r="B23" s="52" t="s">
        <v>119</v>
      </c>
      <c r="C23" s="20">
        <v>29.87</v>
      </c>
      <c r="D23" s="20">
        <v>2.9539496850424507E-2</v>
      </c>
      <c r="E23" s="23">
        <v>20.66</v>
      </c>
      <c r="F23" s="23">
        <v>2064.1999999999998</v>
      </c>
      <c r="G23" s="23">
        <v>6487.6</v>
      </c>
      <c r="H23" s="21">
        <v>0</v>
      </c>
      <c r="I23" s="21">
        <v>24531.648790677889</v>
      </c>
      <c r="J23" s="51">
        <v>44461.268428751384</v>
      </c>
      <c r="K23" s="1">
        <v>29.8</v>
      </c>
      <c r="L23" s="1">
        <v>0.45623850698384133</v>
      </c>
      <c r="M23" s="1">
        <v>103.2</v>
      </c>
      <c r="N23" s="1">
        <v>27.2</v>
      </c>
      <c r="O23" s="1">
        <v>0.95245266781411364</v>
      </c>
      <c r="P23" s="24">
        <v>1.5699980390234338</v>
      </c>
      <c r="Q23" s="1">
        <v>8.0075117619491612E-4</v>
      </c>
      <c r="R23" s="17">
        <v>6.8469032434758798E-3</v>
      </c>
      <c r="S23" s="25">
        <v>9.8125904769357175E-2</v>
      </c>
      <c r="T23" s="25">
        <v>1.0599292101341282</v>
      </c>
      <c r="U23" s="1">
        <v>3515.7015356625843</v>
      </c>
      <c r="V23" s="1">
        <v>401.59430321454488</v>
      </c>
      <c r="W23" s="1">
        <v>54.47</v>
      </c>
      <c r="X23" s="24">
        <v>95.637379958600718</v>
      </c>
      <c r="Y23" s="24">
        <v>1.9210454243123753</v>
      </c>
      <c r="Z23" s="24">
        <v>8.1732462146406351E-2</v>
      </c>
      <c r="AA23" s="24">
        <v>74.819046128565276</v>
      </c>
      <c r="AB23" s="24">
        <v>4259.833333333333</v>
      </c>
      <c r="AC23" s="1">
        <v>1111.2608695652175</v>
      </c>
      <c r="AD23" s="24">
        <v>18.898058252427184</v>
      </c>
      <c r="AE23" s="24">
        <v>404</v>
      </c>
      <c r="AF23" s="24">
        <v>2310.1385660628348</v>
      </c>
      <c r="AG23" s="26">
        <v>200.34621894440315</v>
      </c>
      <c r="AH23" s="24">
        <v>0.97345305485067346</v>
      </c>
      <c r="AI23" s="26">
        <v>0.93577981651376152</v>
      </c>
      <c r="AJ23" s="24">
        <v>5.0479219520857273E-2</v>
      </c>
      <c r="AK23" s="24">
        <v>4.032258064516129</v>
      </c>
      <c r="AL23" s="24">
        <v>-0.27836865649245124</v>
      </c>
      <c r="AM23" s="26">
        <v>-0.8478817686390937</v>
      </c>
    </row>
    <row r="24" spans="1:39">
      <c r="A24" t="s">
        <v>373</v>
      </c>
      <c r="B24" s="52" t="s">
        <v>122</v>
      </c>
      <c r="C24" s="20">
        <v>24.95</v>
      </c>
      <c r="D24" s="20">
        <v>4.8962093862815886E-2</v>
      </c>
      <c r="E24" s="23">
        <v>18.72</v>
      </c>
      <c r="F24" s="23">
        <v>2273.6999999999998</v>
      </c>
      <c r="G24" s="23">
        <v>4547.3</v>
      </c>
      <c r="H24" s="21">
        <v>0</v>
      </c>
      <c r="I24" s="21">
        <v>13102.989567965511</v>
      </c>
      <c r="J24" s="51">
        <v>31512.068814797145</v>
      </c>
      <c r="K24" s="1">
        <v>39.4</v>
      </c>
      <c r="L24" s="1">
        <v>0.10819043321299639</v>
      </c>
      <c r="M24" s="1">
        <v>64.400000000000006</v>
      </c>
      <c r="N24" s="1">
        <v>21.4</v>
      </c>
      <c r="O24" s="1">
        <v>0.96123561477892183</v>
      </c>
      <c r="P24" s="24">
        <v>4.3923526936026933</v>
      </c>
      <c r="Q24" s="1">
        <v>1.2675842153676032E-2</v>
      </c>
      <c r="R24" s="17">
        <v>6.3176895306859202E-3</v>
      </c>
      <c r="S24" s="25">
        <v>8.7319494584837551E-2</v>
      </c>
      <c r="T24" s="25">
        <v>1.6894698795180723</v>
      </c>
      <c r="U24" s="1">
        <v>4491.3787387184111</v>
      </c>
      <c r="V24" s="1">
        <v>106.34818280786901</v>
      </c>
      <c r="W24" s="1">
        <v>54.47</v>
      </c>
      <c r="X24" s="24">
        <v>174.3887390949057</v>
      </c>
      <c r="Y24" s="24">
        <v>1.2748194945848377</v>
      </c>
      <c r="Z24" s="24">
        <v>4.0726534296028884E-2</v>
      </c>
      <c r="AA24" s="24">
        <v>74.774368231046935</v>
      </c>
      <c r="AB24" s="24">
        <v>2954.6666666666665</v>
      </c>
      <c r="AC24" s="1">
        <v>1477.3333333333333</v>
      </c>
      <c r="AD24" s="24">
        <v>18.338709677419356</v>
      </c>
      <c r="AE24" s="24">
        <v>316</v>
      </c>
      <c r="AF24" s="24">
        <v>2265.3784544223822</v>
      </c>
      <c r="AG24" s="26">
        <v>11.242301444043321</v>
      </c>
      <c r="AH24" s="24">
        <v>0.97712418300653592</v>
      </c>
      <c r="AI24" s="26">
        <v>0.92483660130718959</v>
      </c>
      <c r="AJ24" s="24">
        <v>4.1162534609828792E-2</v>
      </c>
      <c r="AK24" s="24">
        <v>17.045454545454543</v>
      </c>
      <c r="AL24" s="24">
        <v>-0.18979527021116444</v>
      </c>
      <c r="AM24" s="26">
        <v>-0.72114598857656342</v>
      </c>
    </row>
    <row r="25" spans="1:39">
      <c r="A25" t="s">
        <v>372</v>
      </c>
      <c r="B25" s="56" t="s">
        <v>125</v>
      </c>
      <c r="C25" s="20">
        <v>21.61</v>
      </c>
      <c r="D25" s="20">
        <v>6.1722620287882973E-2</v>
      </c>
      <c r="E25" s="23">
        <v>14.42</v>
      </c>
      <c r="F25" s="23">
        <v>3910.1</v>
      </c>
      <c r="G25" s="23">
        <v>8937.4</v>
      </c>
      <c r="H25" s="21">
        <v>0</v>
      </c>
      <c r="I25" s="54">
        <v>49959.699824216113</v>
      </c>
      <c r="J25" s="21">
        <v>19952.740200960619</v>
      </c>
      <c r="K25" s="1">
        <v>36.9</v>
      </c>
      <c r="L25" s="1">
        <v>0.47419896668296729</v>
      </c>
      <c r="M25" s="1">
        <v>83.3</v>
      </c>
      <c r="N25" s="1">
        <v>38.6</v>
      </c>
      <c r="O25" s="1">
        <v>0.95731468531468533</v>
      </c>
      <c r="P25" s="24">
        <v>4.7162041813738798</v>
      </c>
      <c r="Q25" s="1">
        <v>3.351541155590112E-3</v>
      </c>
      <c r="R25" s="17">
        <v>1.5244615482746157E-2</v>
      </c>
      <c r="S25" s="25">
        <v>0.15820806667658877</v>
      </c>
      <c r="T25" s="25">
        <v>0.76315492957746478</v>
      </c>
      <c r="U25" s="1">
        <v>2641.0366857312952</v>
      </c>
      <c r="V25" s="1">
        <v>1155.6593685799164</v>
      </c>
      <c r="W25" s="1">
        <v>54.47</v>
      </c>
      <c r="X25" s="24">
        <v>451.15350649934101</v>
      </c>
      <c r="Y25" s="24">
        <v>0.49114451555290972</v>
      </c>
      <c r="Z25" s="24">
        <v>0.21482788680288309</v>
      </c>
      <c r="AA25" s="24">
        <v>73.937448174685855</v>
      </c>
      <c r="AB25" s="24">
        <v>6719</v>
      </c>
      <c r="AC25" s="1">
        <v>2939.5625</v>
      </c>
      <c r="AD25" s="24">
        <v>20.706194690265487</v>
      </c>
      <c r="AE25" s="24">
        <v>179.6</v>
      </c>
      <c r="AF25" s="24">
        <v>932.96939786958103</v>
      </c>
      <c r="AG25" s="26">
        <v>36.272346012374292</v>
      </c>
      <c r="AH25" s="24">
        <v>0.97025723472668812</v>
      </c>
      <c r="AI25" s="26">
        <v>0.94332797427652737</v>
      </c>
      <c r="AJ25" s="24">
        <v>4.3555532380921615E-2</v>
      </c>
      <c r="AK25" s="24">
        <v>5.3191489361702127</v>
      </c>
      <c r="AL25" s="24">
        <v>-0.56649701498500304</v>
      </c>
      <c r="AM25" s="26">
        <v>-0.92075722609018074</v>
      </c>
    </row>
    <row r="26" spans="1:39">
      <c r="A26" t="s">
        <v>372</v>
      </c>
      <c r="B26" s="55" t="s">
        <v>128</v>
      </c>
      <c r="C26" s="20">
        <v>24.56</v>
      </c>
      <c r="D26" s="20">
        <v>7.2050673000791765E-2</v>
      </c>
      <c r="E26" s="23">
        <v>13.3</v>
      </c>
      <c r="F26" s="23">
        <v>2556.6</v>
      </c>
      <c r="G26" s="23">
        <v>4154.5</v>
      </c>
      <c r="H26" s="21">
        <v>0</v>
      </c>
      <c r="I26" s="54">
        <v>327913.98557467898</v>
      </c>
      <c r="J26" s="21">
        <v>97876.722301946997</v>
      </c>
      <c r="K26" s="1">
        <v>121.4</v>
      </c>
      <c r="L26" s="1">
        <v>14.845810973285241</v>
      </c>
      <c r="M26" s="1">
        <v>1859.7</v>
      </c>
      <c r="N26" s="1">
        <v>59</v>
      </c>
      <c r="O26" s="1">
        <v>0.96685202570953999</v>
      </c>
      <c r="P26" s="24">
        <v>5.690861474844934</v>
      </c>
      <c r="Q26" s="1">
        <v>5.1122786312328512E-3</v>
      </c>
      <c r="R26" s="17">
        <v>2.1260373596082228E-2</v>
      </c>
      <c r="S26" s="25">
        <v>0.20442215770798511</v>
      </c>
      <c r="T26" s="25">
        <v>2.1051245136186769</v>
      </c>
      <c r="U26" s="1">
        <v>3267.2188390369784</v>
      </c>
      <c r="V26" s="1">
        <v>2163.6639331544075</v>
      </c>
      <c r="W26" s="1">
        <v>54.47</v>
      </c>
      <c r="X26" s="24">
        <v>1586.2949268741065</v>
      </c>
      <c r="Y26" s="24">
        <v>0.42227500659804701</v>
      </c>
      <c r="Z26" s="24">
        <v>0.56672824843846226</v>
      </c>
      <c r="AA26" s="24">
        <v>74.760270959795903</v>
      </c>
      <c r="AB26" s="24">
        <v>4262.625</v>
      </c>
      <c r="AC26" s="1">
        <v>2841.75</v>
      </c>
      <c r="AD26" s="24">
        <v>19.859504132231404</v>
      </c>
      <c r="AE26" s="24">
        <v>352</v>
      </c>
      <c r="AF26" s="24">
        <v>1084.8400624615113</v>
      </c>
      <c r="AG26" s="26">
        <v>394.58659658074544</v>
      </c>
      <c r="AH26" s="24">
        <v>0.97214274958590574</v>
      </c>
      <c r="AI26" s="26">
        <v>0.94955578979069422</v>
      </c>
      <c r="AJ26" s="24">
        <v>4.6785114846146239E-2</v>
      </c>
      <c r="AK26" s="24">
        <v>12.78409090909091</v>
      </c>
      <c r="AL26" s="24">
        <v>-0.62480864114763268</v>
      </c>
      <c r="AM26" s="26">
        <v>-0.86165100035932007</v>
      </c>
    </row>
    <row r="27" spans="1:39">
      <c r="A27" t="s">
        <v>372</v>
      </c>
      <c r="B27" s="56" t="s">
        <v>114</v>
      </c>
      <c r="C27" s="17">
        <v>31.65</v>
      </c>
      <c r="D27" s="20">
        <v>0.13588598308303124</v>
      </c>
      <c r="E27" s="23">
        <v>4.51</v>
      </c>
      <c r="F27" s="23">
        <v>892.1</v>
      </c>
      <c r="G27" s="23">
        <v>37955.599999999999</v>
      </c>
      <c r="H27" s="21">
        <v>0</v>
      </c>
      <c r="I27" s="54">
        <v>44790.875885908121</v>
      </c>
      <c r="J27" s="21">
        <v>7784.9066136558104</v>
      </c>
      <c r="K27" s="1">
        <v>86.7</v>
      </c>
      <c r="L27" s="1">
        <v>1.4741534323033547</v>
      </c>
      <c r="M27" s="1">
        <v>414.1</v>
      </c>
      <c r="N27" s="1">
        <v>167.4</v>
      </c>
      <c r="O27" s="1">
        <v>0.94120835139912618</v>
      </c>
      <c r="P27" s="24">
        <v>44.113818181818189</v>
      </c>
      <c r="Q27" s="1">
        <v>6.1179242866356927E-4</v>
      </c>
      <c r="R27" s="17">
        <v>2.1829506876114853E-2</v>
      </c>
      <c r="S27" s="25">
        <v>0.28271548995914608</v>
      </c>
      <c r="T27" s="25">
        <v>0.83147040806710015</v>
      </c>
      <c r="U27" s="1">
        <v>3430.0830024742504</v>
      </c>
      <c r="V27" s="1">
        <v>13629.888027440456</v>
      </c>
      <c r="W27" s="1">
        <v>57.46</v>
      </c>
      <c r="X27" s="24">
        <v>7949.4135507721621</v>
      </c>
      <c r="Y27" s="24">
        <v>2.7331837274871974E-2</v>
      </c>
      <c r="Z27" s="24">
        <v>0.62265881235974452</v>
      </c>
      <c r="AA27" s="24">
        <v>79.361945451406868</v>
      </c>
      <c r="AB27" s="24">
        <v>18537.599999999999</v>
      </c>
      <c r="AC27" s="1">
        <v>891.23076923076928</v>
      </c>
      <c r="AD27" s="24">
        <v>19.088385384772401</v>
      </c>
      <c r="AE27" s="24">
        <v>376.32432432432432</v>
      </c>
      <c r="AF27" s="24">
        <v>670.97227422463891</v>
      </c>
      <c r="AG27" s="26">
        <v>814.81421543241845</v>
      </c>
      <c r="AH27" s="24">
        <v>0.9273588096043287</v>
      </c>
      <c r="AI27" s="26">
        <v>0.92753466351031455</v>
      </c>
      <c r="AJ27" s="24">
        <v>3.8313452904462121E-2</v>
      </c>
      <c r="AK27" s="24">
        <v>6.6638005159071367</v>
      </c>
      <c r="AL27" s="24">
        <v>-0.6588342228721723</v>
      </c>
      <c r="AM27" s="26">
        <v>-0.97026399489217008</v>
      </c>
    </row>
    <row r="28" spans="1:39">
      <c r="A28" t="s">
        <v>371</v>
      </c>
      <c r="B28" s="28" t="s">
        <v>132</v>
      </c>
      <c r="C28" s="20">
        <v>21.1</v>
      </c>
      <c r="D28" s="20">
        <v>2.2502349753966939E-2</v>
      </c>
      <c r="E28" s="23">
        <v>27.74</v>
      </c>
      <c r="F28" s="23">
        <v>2914.3</v>
      </c>
      <c r="G28" s="23">
        <v>9575.6</v>
      </c>
      <c r="H28" s="47">
        <v>48101.233809291305</v>
      </c>
      <c r="I28" s="21">
        <v>30838.037141155299</v>
      </c>
      <c r="J28" s="21">
        <v>11360.316884597016</v>
      </c>
      <c r="K28" s="1">
        <v>39.5</v>
      </c>
      <c r="L28" s="1">
        <v>9.9988942334273231E-2</v>
      </c>
      <c r="M28" s="1">
        <v>93.1</v>
      </c>
      <c r="N28" s="1">
        <v>63</v>
      </c>
      <c r="O28" s="1">
        <v>0.98097633833818099</v>
      </c>
      <c r="P28" s="24">
        <v>9.0829916826615484</v>
      </c>
      <c r="Q28" s="1">
        <v>3.8039541383636851E-3</v>
      </c>
      <c r="R28" s="17">
        <v>2.6676618565820754E-2</v>
      </c>
      <c r="S28" s="25">
        <v>0.21515453087853154</v>
      </c>
      <c r="T28" s="25">
        <v>0.98600182045739004</v>
      </c>
      <c r="U28" s="1">
        <v>4110.1247785702444</v>
      </c>
      <c r="V28" s="1">
        <v>745.59661617361121</v>
      </c>
      <c r="W28" s="1">
        <v>54.47</v>
      </c>
      <c r="X28" s="24">
        <v>127.14398557899413</v>
      </c>
      <c r="Y28" s="24">
        <v>2.2364128932382372</v>
      </c>
      <c r="Z28" s="24">
        <v>0.31069276275778185</v>
      </c>
      <c r="AA28" s="24">
        <v>70.390335600154813</v>
      </c>
      <c r="AB28" s="24">
        <v>2583.8571428571427</v>
      </c>
      <c r="AC28" s="1">
        <v>565.21875</v>
      </c>
      <c r="AD28" s="24">
        <v>16.41399416909621</v>
      </c>
      <c r="AE28" s="24">
        <v>181.5</v>
      </c>
      <c r="AF28" s="24">
        <v>2612.2319301155521</v>
      </c>
      <c r="AG28" s="26">
        <v>116.52886188975506</v>
      </c>
      <c r="AH28" s="24">
        <v>0.92194700460829493</v>
      </c>
      <c r="AI28" s="26">
        <v>0.83107718894009219</v>
      </c>
      <c r="AJ28" s="24">
        <v>1.0880416752008007E-2</v>
      </c>
      <c r="AK28" s="24">
        <v>7.7777777777777777</v>
      </c>
      <c r="AL28" s="24">
        <v>-0.6940775451391632</v>
      </c>
      <c r="AM28" s="26">
        <v>-0.88421652566694642</v>
      </c>
    </row>
    <row r="29" spans="1:39">
      <c r="A29" t="s">
        <v>372</v>
      </c>
      <c r="B29" s="55" t="s">
        <v>135</v>
      </c>
      <c r="C29" s="20">
        <v>31.3</v>
      </c>
      <c r="D29" s="20">
        <v>7.659364190413441E-2</v>
      </c>
      <c r="E29" s="23">
        <v>12.66</v>
      </c>
      <c r="F29" s="23">
        <v>406.6</v>
      </c>
      <c r="G29" s="23">
        <v>8843</v>
      </c>
      <c r="H29" s="21">
        <v>0</v>
      </c>
      <c r="I29" s="54">
        <v>40538.226126463211</v>
      </c>
      <c r="J29" s="21">
        <v>12769.21795836124</v>
      </c>
      <c r="K29" s="1">
        <v>152.9</v>
      </c>
      <c r="L29" s="1">
        <v>0.28224345247899851</v>
      </c>
      <c r="M29" s="1">
        <v>68.599999999999994</v>
      </c>
      <c r="N29" s="1">
        <v>37.4</v>
      </c>
      <c r="O29" s="1">
        <v>0.96659574468085108</v>
      </c>
      <c r="P29" s="24">
        <v>10.988908857509628</v>
      </c>
      <c r="Q29" s="1">
        <v>7.4736572221061198E-3</v>
      </c>
      <c r="R29" s="17">
        <v>1.8118926041838248E-3</v>
      </c>
      <c r="S29" s="25">
        <v>0.12403228463185637</v>
      </c>
      <c r="T29" s="25">
        <v>6.6850130890052348</v>
      </c>
      <c r="U29" s="1">
        <v>5040.9323011036076</v>
      </c>
      <c r="V29" s="1">
        <v>412.55602439858615</v>
      </c>
      <c r="W29" s="1">
        <v>54.47</v>
      </c>
      <c r="X29" s="24">
        <v>1145.7720536097252</v>
      </c>
      <c r="Y29" s="24">
        <v>0.51062427936089605</v>
      </c>
      <c r="Z29" s="24">
        <v>7.5111184318893104E-2</v>
      </c>
      <c r="AA29" s="24">
        <v>76.445396145610275</v>
      </c>
      <c r="AB29" s="24">
        <v>4047.3333333333335</v>
      </c>
      <c r="AC29" s="1">
        <v>674.55555555555554</v>
      </c>
      <c r="AD29" s="24">
        <v>24.267515923566879</v>
      </c>
      <c r="AE29" s="24">
        <v>255</v>
      </c>
      <c r="AF29" s="24">
        <v>1559.6398344589031</v>
      </c>
      <c r="AG29" s="26">
        <v>20.589688683907099</v>
      </c>
      <c r="AH29" s="24">
        <v>0.94734710409072498</v>
      </c>
      <c r="AI29" s="26">
        <v>0.88132847306601858</v>
      </c>
      <c r="AJ29" s="24">
        <v>4.3885213793606478E-2</v>
      </c>
      <c r="AK29" s="24">
        <v>7.0921985815602833</v>
      </c>
      <c r="AL29" s="24">
        <v>-0.80652934925743791</v>
      </c>
      <c r="AM29" s="26">
        <v>-0.86775038652011116</v>
      </c>
    </row>
    <row r="30" spans="1:39">
      <c r="A30" t="s">
        <v>372</v>
      </c>
      <c r="B30" s="55" t="s">
        <v>138</v>
      </c>
      <c r="C30" s="20">
        <v>20.34</v>
      </c>
      <c r="D30" s="20">
        <v>4.4606712785037153E-2</v>
      </c>
      <c r="E30" s="23">
        <v>14.42</v>
      </c>
      <c r="F30" s="23">
        <v>5466.9</v>
      </c>
      <c r="G30" s="23">
        <v>21867.8</v>
      </c>
      <c r="H30" s="21">
        <v>0</v>
      </c>
      <c r="I30" s="54">
        <v>29120.325095181997</v>
      </c>
      <c r="J30" s="21">
        <v>17108.488362876047</v>
      </c>
      <c r="K30" s="1">
        <v>29.1</v>
      </c>
      <c r="L30" s="1">
        <v>0.6014347937483987</v>
      </c>
      <c r="M30" s="1">
        <v>98</v>
      </c>
      <c r="N30" s="1">
        <v>38.799999999999997</v>
      </c>
      <c r="O30" s="1">
        <v>0.96041283755125129</v>
      </c>
      <c r="P30" s="24">
        <v>5.6002806652806649</v>
      </c>
      <c r="Q30" s="1">
        <v>2.5717905455516902E-3</v>
      </c>
      <c r="R30" s="17">
        <v>1.8293620292083014E-2</v>
      </c>
      <c r="S30" s="25">
        <v>0.13799641301562901</v>
      </c>
      <c r="T30" s="25">
        <v>8.4631367731367746</v>
      </c>
      <c r="U30" s="1">
        <v>2009.2446333589544</v>
      </c>
      <c r="V30" s="1">
        <v>1224.4758817948593</v>
      </c>
      <c r="W30" s="1">
        <v>54.47</v>
      </c>
      <c r="X30" s="24">
        <v>3136.7807797670857</v>
      </c>
      <c r="Y30" s="24">
        <v>0.23571611580835253</v>
      </c>
      <c r="Z30" s="24">
        <v>0.11532154752754292</v>
      </c>
      <c r="AA30" s="24">
        <v>71.929285165257497</v>
      </c>
      <c r="AB30" s="24">
        <v>13010</v>
      </c>
      <c r="AC30" s="1">
        <v>2054.2105263157896</v>
      </c>
      <c r="AD30" s="24">
        <v>26.700803212851405</v>
      </c>
      <c r="AE30" s="24">
        <v>257</v>
      </c>
      <c r="AF30" s="24">
        <v>983.55050550858323</v>
      </c>
      <c r="AG30" s="26">
        <v>31.179058672815781</v>
      </c>
      <c r="AH30" s="24">
        <v>0.96030791436131824</v>
      </c>
      <c r="AI30" s="26">
        <v>0.92458503728650465</v>
      </c>
      <c r="AJ30" s="24">
        <v>4.6781018899777337E-2</v>
      </c>
      <c r="AK30" s="24">
        <v>5.9574468085106389</v>
      </c>
      <c r="AL30" s="24">
        <v>-0.66259820451625573</v>
      </c>
      <c r="AM30" s="26">
        <v>-0.91160067868198058</v>
      </c>
    </row>
    <row r="31" spans="1:39">
      <c r="A31" t="s">
        <v>372</v>
      </c>
      <c r="B31" s="55" t="s">
        <v>104</v>
      </c>
      <c r="C31" s="20">
        <v>16.75</v>
      </c>
      <c r="D31" s="20">
        <v>0.10535560013994102</v>
      </c>
      <c r="E31" s="23">
        <v>6.43</v>
      </c>
      <c r="F31" s="23">
        <v>937.7</v>
      </c>
      <c r="G31" s="23">
        <v>15538.4</v>
      </c>
      <c r="H31" s="21">
        <v>0</v>
      </c>
      <c r="I31" s="54">
        <v>229193.78635424474</v>
      </c>
      <c r="J31" s="21">
        <v>98612.601325043637</v>
      </c>
      <c r="K31" s="1">
        <v>274.3</v>
      </c>
      <c r="L31" s="1">
        <v>23.980815227868256</v>
      </c>
      <c r="M31" s="1">
        <v>2129.6</v>
      </c>
      <c r="N31" s="1">
        <v>213.2</v>
      </c>
      <c r="O31" s="1">
        <v>0.96144951195456241</v>
      </c>
      <c r="P31" s="24">
        <v>41.591972555746139</v>
      </c>
      <c r="Q31" s="1">
        <v>3.9400018022750245E-4</v>
      </c>
      <c r="R31" s="17">
        <v>2.5103706295204163E-2</v>
      </c>
      <c r="S31" s="25">
        <v>0.19910180709558115</v>
      </c>
      <c r="T31" s="25">
        <v>0.74235643879173296</v>
      </c>
      <c r="U31" s="1">
        <v>2767.1269806295918</v>
      </c>
      <c r="V31" s="1">
        <v>7586.7385363777257</v>
      </c>
      <c r="W31" s="1">
        <v>57.46</v>
      </c>
      <c r="X31" s="24">
        <v>3448.5789485202145</v>
      </c>
      <c r="Y31" s="24">
        <v>6.9970512426905815E-2</v>
      </c>
      <c r="Z31" s="24">
        <v>0.87466710457735664</v>
      </c>
      <c r="AA31" s="24">
        <v>75.031236835904863</v>
      </c>
      <c r="AB31" s="24">
        <v>10004.214285714286</v>
      </c>
      <c r="AC31" s="1">
        <v>457.70915032679738</v>
      </c>
      <c r="AD31" s="24">
        <v>25.112856311809193</v>
      </c>
      <c r="AE31" s="24">
        <v>192.47058823529412</v>
      </c>
      <c r="AF31" s="24">
        <v>2484.9391447889816</v>
      </c>
      <c r="AG31" s="26">
        <v>23.372637388529121</v>
      </c>
      <c r="AH31" s="24">
        <v>0.86607241113678879</v>
      </c>
      <c r="AI31" s="26">
        <v>0.86456843109203629</v>
      </c>
      <c r="AJ31" s="24">
        <v>5.0459033664606523E-2</v>
      </c>
      <c r="AK31" s="24">
        <v>51.519835136527561</v>
      </c>
      <c r="AL31" s="24">
        <v>-0.39064831435904712</v>
      </c>
      <c r="AM31" s="26">
        <v>-0.85588959781306795</v>
      </c>
    </row>
    <row r="32" spans="1:39">
      <c r="A32" t="s">
        <v>372</v>
      </c>
      <c r="B32" s="55" t="s">
        <v>143</v>
      </c>
      <c r="C32" s="20">
        <v>17.14</v>
      </c>
      <c r="D32" s="20">
        <v>4.5806597233418241E-2</v>
      </c>
      <c r="E32" s="23">
        <v>13.65</v>
      </c>
      <c r="F32" s="23">
        <v>2444.8000000000002</v>
      </c>
      <c r="G32" s="23">
        <v>22476.6</v>
      </c>
      <c r="H32" s="21">
        <v>0</v>
      </c>
      <c r="I32" s="54">
        <v>75700.403871155213</v>
      </c>
      <c r="J32" s="21">
        <v>21053.723976059071</v>
      </c>
      <c r="K32" s="1">
        <v>103.9</v>
      </c>
      <c r="L32" s="1">
        <v>2.4165575726308322</v>
      </c>
      <c r="M32" s="1">
        <v>365.2</v>
      </c>
      <c r="N32" s="1">
        <v>135.80000000000001</v>
      </c>
      <c r="O32" s="1">
        <v>0.95033707865168537</v>
      </c>
      <c r="P32" s="24">
        <v>6.6110572349240453</v>
      </c>
      <c r="Q32" s="1">
        <v>5.4233462472876659E-3</v>
      </c>
      <c r="R32" s="17">
        <v>2.4141489052977784E-2</v>
      </c>
      <c r="S32" s="25">
        <v>0.23727469125850451</v>
      </c>
      <c r="T32" s="25">
        <v>1.2167622839673577</v>
      </c>
      <c r="U32" s="1">
        <v>1845.8565762744656</v>
      </c>
      <c r="V32" s="1">
        <v>12817.185630680868</v>
      </c>
      <c r="W32" s="1">
        <v>54.47</v>
      </c>
      <c r="X32" s="24">
        <v>1350.5238249190095</v>
      </c>
      <c r="Y32" s="24">
        <v>0.19733660078031792</v>
      </c>
      <c r="Z32" s="24">
        <v>0.51674136652371583</v>
      </c>
      <c r="AA32" s="24">
        <v>74.437816399574373</v>
      </c>
      <c r="AB32" s="24">
        <v>10004.193548387097</v>
      </c>
      <c r="AC32" s="1">
        <v>939.78787878787875</v>
      </c>
      <c r="AD32" s="24">
        <v>24.014862521674512</v>
      </c>
      <c r="AE32" s="24">
        <v>393.28571428571428</v>
      </c>
      <c r="AF32" s="24">
        <v>851.94324367200852</v>
      </c>
      <c r="AG32" s="26">
        <v>191.42133943830007</v>
      </c>
      <c r="AH32" s="24">
        <v>0.93489054798492321</v>
      </c>
      <c r="AI32" s="26">
        <v>0.87197376051029285</v>
      </c>
      <c r="AJ32" s="24">
        <v>4.5546298270237436E-2</v>
      </c>
      <c r="AK32" s="24">
        <v>17.147707979626485</v>
      </c>
      <c r="AL32" s="24">
        <v>0.77768691166387605</v>
      </c>
      <c r="AM32" s="26">
        <v>-0.49313154130367021</v>
      </c>
    </row>
    <row r="33" spans="1:39">
      <c r="A33" t="s">
        <v>374</v>
      </c>
      <c r="B33" s="53" t="s">
        <v>145</v>
      </c>
      <c r="C33" s="20">
        <v>24.05</v>
      </c>
      <c r="D33" s="20">
        <v>1.9128162317157273E-2</v>
      </c>
      <c r="E33" s="23">
        <v>27.57</v>
      </c>
      <c r="F33" s="23">
        <v>3309.2</v>
      </c>
      <c r="G33" s="23">
        <v>11030.6</v>
      </c>
      <c r="H33" s="21">
        <v>0</v>
      </c>
      <c r="I33" s="54">
        <v>17268.394465693589</v>
      </c>
      <c r="J33" s="51">
        <v>15174.957564050357</v>
      </c>
      <c r="K33" s="1">
        <v>21.6</v>
      </c>
      <c r="L33" s="1">
        <v>0.8439621066385975</v>
      </c>
      <c r="M33" s="1">
        <v>124.3</v>
      </c>
      <c r="N33" s="1">
        <v>9.8000000000000007</v>
      </c>
      <c r="O33" s="1">
        <v>0.95939187837567519</v>
      </c>
      <c r="P33" s="24">
        <v>6.5002596891599449</v>
      </c>
      <c r="Q33" s="1">
        <v>3.2698475421901389E-3</v>
      </c>
      <c r="R33" s="17">
        <v>9.8725999056295602E-3</v>
      </c>
      <c r="S33" s="25">
        <v>0.18322383942506623</v>
      </c>
      <c r="T33" s="25">
        <v>36.623659129134744</v>
      </c>
      <c r="U33" s="1">
        <v>3545.5451344778776</v>
      </c>
      <c r="V33" s="1">
        <v>196.66760662173655</v>
      </c>
      <c r="W33" s="1">
        <v>54.47</v>
      </c>
      <c r="X33" s="24">
        <v>95.009037788602114</v>
      </c>
      <c r="Y33" s="24">
        <v>1.3357046931145875</v>
      </c>
      <c r="Z33" s="24">
        <v>0.28572465609233783</v>
      </c>
      <c r="AA33" s="24">
        <v>72.280497985554064</v>
      </c>
      <c r="AB33" s="24">
        <v>3061.2222222222222</v>
      </c>
      <c r="AC33" s="1">
        <v>1020.4074074074074</v>
      </c>
      <c r="AD33" s="24">
        <v>18.50925925925926</v>
      </c>
      <c r="AE33" s="24">
        <v>315</v>
      </c>
      <c r="AF33" s="24">
        <v>1468.7430742985734</v>
      </c>
      <c r="AG33" s="26">
        <v>23.944974774055389</v>
      </c>
      <c r="AH33" s="24">
        <v>0.93399136335595312</v>
      </c>
      <c r="AI33" s="26">
        <v>0.87908698334361501</v>
      </c>
      <c r="AJ33" s="24">
        <v>5.8211525119166538E-2</v>
      </c>
      <c r="AK33" s="24">
        <v>1.5105740181268883</v>
      </c>
      <c r="AL33" s="24">
        <v>1.5528799963727686</v>
      </c>
      <c r="AM33" s="26">
        <v>-0.51186725730639682</v>
      </c>
    </row>
    <row r="34" spans="1:39">
      <c r="A34" t="s">
        <v>373</v>
      </c>
      <c r="B34" s="52" t="s">
        <v>148</v>
      </c>
      <c r="C34" s="20">
        <v>19.38</v>
      </c>
      <c r="D34" s="20">
        <v>9.9937990905332785E-2</v>
      </c>
      <c r="E34" s="23">
        <v>11.96</v>
      </c>
      <c r="F34" s="23">
        <v>1647.7</v>
      </c>
      <c r="G34" s="23">
        <v>9886</v>
      </c>
      <c r="H34" s="21">
        <v>0</v>
      </c>
      <c r="I34" s="21">
        <v>8799.5971400004655</v>
      </c>
      <c r="J34" s="51">
        <v>33353.523872515347</v>
      </c>
      <c r="K34" s="1">
        <v>39</v>
      </c>
      <c r="L34" s="1">
        <v>0.12577511368334021</v>
      </c>
      <c r="M34" s="1">
        <v>92.2</v>
      </c>
      <c r="N34" s="1">
        <v>49.2</v>
      </c>
      <c r="O34" s="1">
        <v>0.9658097686375321</v>
      </c>
      <c r="P34" s="24">
        <v>4.5127461139896372</v>
      </c>
      <c r="Q34" s="1">
        <v>5.0789052399838955E-3</v>
      </c>
      <c r="R34" s="17">
        <v>1.6122364613476645E-2</v>
      </c>
      <c r="S34" s="25">
        <v>0.16236047953699875</v>
      </c>
      <c r="T34" s="25">
        <v>6.3201561596298435</v>
      </c>
      <c r="U34" s="1">
        <v>4617.9412980570487</v>
      </c>
      <c r="V34" s="1">
        <v>114.85819197876283</v>
      </c>
      <c r="W34" s="1">
        <v>54.47</v>
      </c>
      <c r="X34" s="24">
        <v>840.17268209105919</v>
      </c>
      <c r="Y34" s="24">
        <v>0.53121124431583289</v>
      </c>
      <c r="Z34" s="24">
        <v>0.20721372467961968</v>
      </c>
      <c r="AA34" s="24">
        <v>72.819346837536173</v>
      </c>
      <c r="AB34" s="24">
        <v>744.30769230769226</v>
      </c>
      <c r="AC34" s="1">
        <v>0</v>
      </c>
      <c r="AD34" s="24">
        <v>240.30769230769232</v>
      </c>
      <c r="AE34" s="24">
        <v>33</v>
      </c>
      <c r="AF34" s="24">
        <v>4842.1041752790406</v>
      </c>
      <c r="AG34" s="26">
        <v>0</v>
      </c>
      <c r="AH34" s="24">
        <v>0.97317744154057773</v>
      </c>
      <c r="AI34" s="26">
        <v>0.95529573590096284</v>
      </c>
      <c r="AJ34" s="24">
        <v>4.7944727164326767E-2</v>
      </c>
      <c r="AK34" s="24">
        <v>0</v>
      </c>
      <c r="AL34" s="24">
        <v>0.86641293483904469</v>
      </c>
      <c r="AM34" s="26">
        <v>-0.35626388109843299</v>
      </c>
    </row>
    <row r="35" spans="1:39">
      <c r="A35" t="s">
        <v>373</v>
      </c>
      <c r="B35" s="52" t="s">
        <v>151</v>
      </c>
      <c r="C35" s="20">
        <v>25.85</v>
      </c>
      <c r="D35" s="20">
        <v>6.2464205261349319E-2</v>
      </c>
      <c r="E35" s="23">
        <v>14.18</v>
      </c>
      <c r="F35" s="23">
        <v>2740.7</v>
      </c>
      <c r="G35" s="23">
        <v>8613.7000000000007</v>
      </c>
      <c r="H35" s="21">
        <v>0</v>
      </c>
      <c r="I35" s="21">
        <v>40516.479735783571</v>
      </c>
      <c r="J35" s="51">
        <v>73248.217348629245</v>
      </c>
      <c r="K35" s="1">
        <v>49</v>
      </c>
      <c r="L35" s="1">
        <v>1.4495819174525599</v>
      </c>
      <c r="M35" s="1">
        <v>163.9</v>
      </c>
      <c r="N35" s="1">
        <v>65.3</v>
      </c>
      <c r="O35" s="1">
        <v>0.97885454200644795</v>
      </c>
      <c r="P35" s="24">
        <v>13.967554585152838</v>
      </c>
      <c r="Q35" s="1">
        <v>2.4915027180085615E-3</v>
      </c>
      <c r="R35" s="17">
        <v>2.0426864189988927E-2</v>
      </c>
      <c r="S35" s="25">
        <v>0.11862853652017868</v>
      </c>
      <c r="T35" s="25">
        <v>0.96036595283274595</v>
      </c>
      <c r="U35" s="1">
        <v>2487.9195143369861</v>
      </c>
      <c r="V35" s="1">
        <v>763.0456223877643</v>
      </c>
      <c r="W35" s="1">
        <v>54.47</v>
      </c>
      <c r="X35" s="24">
        <v>1305.0990900632485</v>
      </c>
      <c r="Y35" s="24">
        <v>0.34744759650261536</v>
      </c>
      <c r="Z35" s="24">
        <v>0.24993318315451873</v>
      </c>
      <c r="AA35" s="24">
        <v>75.667213928448703</v>
      </c>
      <c r="AB35" s="24">
        <v>3741.5714285714284</v>
      </c>
      <c r="AC35" s="1">
        <v>1247.1904761904761</v>
      </c>
      <c r="AD35" s="24">
        <v>18.213768115942027</v>
      </c>
      <c r="AE35" s="24">
        <v>246.33333333333334</v>
      </c>
      <c r="AF35" s="24">
        <v>1321.9106486961171</v>
      </c>
      <c r="AG35" s="26">
        <v>161.29968309724714</v>
      </c>
      <c r="AH35" s="24">
        <v>0.94762719110731086</v>
      </c>
      <c r="AI35" s="26">
        <v>0.89995724668661825</v>
      </c>
      <c r="AJ35" s="24">
        <v>4.0027145956625765E-2</v>
      </c>
      <c r="AK35" s="24">
        <v>5.1903114186851207</v>
      </c>
      <c r="AL35" s="24">
        <v>-0.678028346666953</v>
      </c>
      <c r="AM35" s="26">
        <v>-0.81079309258570254</v>
      </c>
    </row>
    <row r="36" spans="1:39">
      <c r="A36" t="s">
        <v>374</v>
      </c>
      <c r="B36" s="53" t="s">
        <v>154</v>
      </c>
      <c r="C36" s="20">
        <v>14.54</v>
      </c>
      <c r="D36" s="20">
        <v>6.2289706546017488E-2</v>
      </c>
      <c r="E36" s="23">
        <v>9.86</v>
      </c>
      <c r="F36" s="23">
        <v>8198.1</v>
      </c>
      <c r="G36" s="23">
        <v>21613.200000000001</v>
      </c>
      <c r="H36" s="21">
        <v>0</v>
      </c>
      <c r="I36" s="54">
        <v>68556.025042971698</v>
      </c>
      <c r="J36" s="51">
        <v>65786.384521194792</v>
      </c>
      <c r="K36" s="1">
        <v>62.8</v>
      </c>
      <c r="L36" s="1">
        <v>0.75220076205492048</v>
      </c>
      <c r="M36" s="1">
        <v>189</v>
      </c>
      <c r="N36" s="1">
        <v>105.6</v>
      </c>
      <c r="O36" s="1">
        <v>0.95589954897265994</v>
      </c>
      <c r="P36" s="24">
        <v>8.3578232235701897</v>
      </c>
      <c r="Q36" s="1">
        <v>4.6085182047992312E-3</v>
      </c>
      <c r="R36" s="17">
        <v>8.8144733309340594E-3</v>
      </c>
      <c r="S36" s="25">
        <v>0.2868388430932346</v>
      </c>
      <c r="T36" s="25">
        <v>0.72193854705473637</v>
      </c>
      <c r="U36" s="1">
        <v>1357.7676475124676</v>
      </c>
      <c r="V36" s="1">
        <v>5848.4725151919483</v>
      </c>
      <c r="W36" s="1">
        <v>54.47</v>
      </c>
      <c r="X36" s="24">
        <v>4173.486483728504</v>
      </c>
      <c r="Y36" s="24">
        <v>7.7976384295042084E-2</v>
      </c>
      <c r="Z36" s="24">
        <v>0.2985210193484259</v>
      </c>
      <c r="AA36" s="24">
        <v>73.726814164852925</v>
      </c>
      <c r="AB36" s="24">
        <v>12503.785714285714</v>
      </c>
      <c r="AC36" s="1">
        <v>3646.9375</v>
      </c>
      <c r="AD36" s="24">
        <v>26.214678178963894</v>
      </c>
      <c r="AE36" s="24">
        <v>418.42857142857144</v>
      </c>
      <c r="AF36" s="24">
        <v>762.54883915157109</v>
      </c>
      <c r="AG36" s="26">
        <v>210.98467321325541</v>
      </c>
      <c r="AH36" s="24">
        <v>0.90774764265577912</v>
      </c>
      <c r="AI36" s="26">
        <v>0.77420530766987461</v>
      </c>
      <c r="AJ36" s="24">
        <v>4.5733385580219089E-2</v>
      </c>
      <c r="AK36" s="24">
        <v>2.7670171555063638</v>
      </c>
      <c r="AL36" s="24">
        <v>-0.83468078258575673</v>
      </c>
      <c r="AM36" s="26">
        <v>-0.96801646252963125</v>
      </c>
    </row>
    <row r="37" spans="1:39">
      <c r="A37" t="s">
        <v>373</v>
      </c>
      <c r="B37" s="52" t="s">
        <v>156</v>
      </c>
      <c r="C37" s="20">
        <v>26.07</v>
      </c>
      <c r="D37" s="20">
        <v>5.7189184451553528E-2</v>
      </c>
      <c r="E37" s="23">
        <v>12.33</v>
      </c>
      <c r="F37" s="23">
        <v>2311.1999999999998</v>
      </c>
      <c r="G37" s="23">
        <v>18490</v>
      </c>
      <c r="H37" s="21">
        <v>0</v>
      </c>
      <c r="I37" s="21">
        <v>122263.32168073292</v>
      </c>
      <c r="J37" s="51">
        <v>186903.6432971131</v>
      </c>
      <c r="K37" s="1">
        <v>33.1</v>
      </c>
      <c r="L37" s="1">
        <v>2.8240063105306983</v>
      </c>
      <c r="M37" s="1">
        <v>151.6</v>
      </c>
      <c r="N37" s="1">
        <v>40.200000000000003</v>
      </c>
      <c r="O37" s="1">
        <v>0.98133731470619601</v>
      </c>
      <c r="P37" s="24">
        <v>7.284807692307691</v>
      </c>
      <c r="Q37" s="1">
        <v>9.1091271531527334E-3</v>
      </c>
      <c r="R37" s="17">
        <v>2.050922476883299E-2</v>
      </c>
      <c r="S37" s="25">
        <v>0.13488759367194006</v>
      </c>
      <c r="T37" s="25">
        <v>43.49297632468997</v>
      </c>
      <c r="U37" s="1">
        <v>3300.8808449099433</v>
      </c>
      <c r="V37" s="1">
        <v>2231.1980218511053</v>
      </c>
      <c r="W37" s="1">
        <v>54.47</v>
      </c>
      <c r="X37" s="24">
        <v>3583.8132822443226</v>
      </c>
      <c r="Y37" s="24">
        <v>0.10955782461983435</v>
      </c>
      <c r="Z37" s="24">
        <v>0.1576756211928656</v>
      </c>
      <c r="AA37" s="24">
        <v>74.543143871335289</v>
      </c>
      <c r="AB37" s="24">
        <v>11409.5</v>
      </c>
      <c r="AC37" s="1">
        <v>1521.2666666666667</v>
      </c>
      <c r="AD37" s="24">
        <v>26.04</v>
      </c>
      <c r="AE37" s="24">
        <v>335</v>
      </c>
      <c r="AF37" s="24">
        <v>2284.3268635785971</v>
      </c>
      <c r="AG37" s="26">
        <v>0</v>
      </c>
      <c r="AH37" s="24">
        <v>0.96135521439915295</v>
      </c>
      <c r="AI37" s="26">
        <v>0.93991529910005289</v>
      </c>
      <c r="AJ37" s="24">
        <v>5.9549278643352514E-2</v>
      </c>
      <c r="AK37" s="24">
        <v>0</v>
      </c>
      <c r="AL37" s="24">
        <v>0.22574976501139105</v>
      </c>
      <c r="AM37" s="26">
        <v>-0.63817674144710346</v>
      </c>
    </row>
    <row r="38" spans="1:39">
      <c r="A38" t="s">
        <v>373</v>
      </c>
      <c r="B38" s="52" t="s">
        <v>158</v>
      </c>
      <c r="C38" s="20">
        <v>14.75</v>
      </c>
      <c r="D38" s="20">
        <v>2.5424239119997787E-2</v>
      </c>
      <c r="E38" s="23">
        <v>15.21</v>
      </c>
      <c r="F38" s="23">
        <v>2796.7</v>
      </c>
      <c r="G38" s="23">
        <v>17388</v>
      </c>
      <c r="H38" s="21">
        <v>4844.1602884481563</v>
      </c>
      <c r="I38" s="21">
        <v>21961.765731802243</v>
      </c>
      <c r="J38" s="51">
        <v>53489.050985923059</v>
      </c>
      <c r="K38" s="1">
        <v>33.4</v>
      </c>
      <c r="L38" s="1">
        <v>0.32754335970367138</v>
      </c>
      <c r="M38" s="1">
        <v>105.8</v>
      </c>
      <c r="N38" s="1">
        <v>46.9</v>
      </c>
      <c r="O38" s="1">
        <v>0.94281186509548964</v>
      </c>
      <c r="P38" s="24">
        <v>8.8428906250000008</v>
      </c>
      <c r="Q38" s="1">
        <v>2.2594344013753161E-2</v>
      </c>
      <c r="R38" s="17">
        <v>6.5700712666387825E-3</v>
      </c>
      <c r="S38" s="25">
        <v>9.9665881686638355E-2</v>
      </c>
      <c r="T38" s="25">
        <v>3.5683087470159758</v>
      </c>
      <c r="U38" s="1">
        <v>1727.5886194713021</v>
      </c>
      <c r="V38" s="1">
        <v>15481.229887528152</v>
      </c>
      <c r="W38" s="1">
        <v>54.47</v>
      </c>
      <c r="X38" s="24">
        <v>11160.098442349414</v>
      </c>
      <c r="Y38" s="24">
        <v>1.7413862410957385E-2</v>
      </c>
      <c r="Z38" s="24">
        <v>0.10676162375315931</v>
      </c>
      <c r="AA38" s="24">
        <v>73.30975680808784</v>
      </c>
      <c r="AB38" s="24">
        <v>13073.468085106382</v>
      </c>
      <c r="AC38" s="1">
        <v>2089.9761904761904</v>
      </c>
      <c r="AD38" s="24">
        <v>25.118677361270258</v>
      </c>
      <c r="AE38" s="24">
        <v>297.76666666666665</v>
      </c>
      <c r="AF38" s="24">
        <v>1215.65747274405</v>
      </c>
      <c r="AG38" s="26">
        <v>97.5370451442177</v>
      </c>
      <c r="AH38" s="24">
        <v>0.95668675849849749</v>
      </c>
      <c r="AI38" s="26">
        <v>0.86992131181712384</v>
      </c>
      <c r="AJ38" s="24">
        <v>4.6991442426604565E-2</v>
      </c>
      <c r="AK38" s="24">
        <v>10.960731986275258</v>
      </c>
      <c r="AL38" s="24">
        <v>-0.37744795049515745</v>
      </c>
      <c r="AM38" s="26">
        <v>-0.87525765072532935</v>
      </c>
    </row>
    <row r="39" spans="1:39">
      <c r="A39" t="s">
        <v>371</v>
      </c>
      <c r="B39" s="28" t="s">
        <v>161</v>
      </c>
      <c r="C39" s="20">
        <v>16.59</v>
      </c>
      <c r="D39" s="20">
        <v>1.2613959049469436E-2</v>
      </c>
      <c r="E39" s="23">
        <v>37.85</v>
      </c>
      <c r="F39" s="23">
        <v>18061.099999999999</v>
      </c>
      <c r="G39" s="23">
        <v>37928.300000000003</v>
      </c>
      <c r="H39" s="47">
        <v>66407.979352036738</v>
      </c>
      <c r="I39" s="21">
        <v>6393.8735990749692</v>
      </c>
      <c r="J39" s="21">
        <v>34436.764671943289</v>
      </c>
      <c r="K39" s="1">
        <v>61.6</v>
      </c>
      <c r="L39" s="1">
        <v>3.9366312957704382E-2</v>
      </c>
      <c r="M39" s="1">
        <v>133.80000000000001</v>
      </c>
      <c r="N39" s="1">
        <v>86.1</v>
      </c>
      <c r="O39" s="1">
        <v>0.92484282720518196</v>
      </c>
      <c r="P39" s="24">
        <v>4.5818974507531864</v>
      </c>
      <c r="Q39" s="1">
        <v>7.2062885797883405E-3</v>
      </c>
      <c r="R39" s="17">
        <v>8.6683604842325516E-3</v>
      </c>
      <c r="S39" s="25">
        <v>0.13693020475265283</v>
      </c>
      <c r="T39" s="25">
        <v>1.951905829596412</v>
      </c>
      <c r="U39" s="1">
        <v>3301.9348079509791</v>
      </c>
      <c r="V39" s="1">
        <v>344.87924745941126</v>
      </c>
      <c r="W39" s="1">
        <v>54.47</v>
      </c>
      <c r="X39" s="24">
        <v>184.47194472144858</v>
      </c>
      <c r="Y39" s="24">
        <v>1.5901957853833508</v>
      </c>
      <c r="Z39" s="24">
        <v>0.205290688985204</v>
      </c>
      <c r="AA39" s="24">
        <v>68.746076819608419</v>
      </c>
      <c r="AB39" s="24">
        <v>3041.3636363636365</v>
      </c>
      <c r="AC39" s="1">
        <v>1454.5652173913043</v>
      </c>
      <c r="AD39" s="24">
        <v>21.027956989247311</v>
      </c>
      <c r="AE39" s="24">
        <v>171.25</v>
      </c>
      <c r="AF39" s="24">
        <v>3465.5043586907791</v>
      </c>
      <c r="AG39" s="26">
        <v>44.288058586160517</v>
      </c>
      <c r="AH39" s="24">
        <v>0.86960276338514686</v>
      </c>
      <c r="AI39" s="26">
        <v>0.70915371329879107</v>
      </c>
      <c r="AJ39" s="24">
        <v>-6.1980838282509106E-3</v>
      </c>
      <c r="AK39" s="24">
        <v>3.4443168771526977</v>
      </c>
      <c r="AL39" s="24">
        <v>-8.2313746674560442E-2</v>
      </c>
      <c r="AM39" s="26">
        <v>-0.78008450848557298</v>
      </c>
    </row>
    <row r="40" spans="1:39">
      <c r="A40" t="s">
        <v>372</v>
      </c>
      <c r="B40" s="55" t="s">
        <v>92</v>
      </c>
      <c r="C40" s="20">
        <v>29.84</v>
      </c>
      <c r="D40" s="20">
        <v>7.9432065681746405E-2</v>
      </c>
      <c r="E40" s="23">
        <v>9.39</v>
      </c>
      <c r="F40" s="23">
        <v>2045.3</v>
      </c>
      <c r="G40" s="23">
        <v>46536</v>
      </c>
      <c r="H40" s="21">
        <v>0</v>
      </c>
      <c r="I40" s="54">
        <v>234576.25276417669</v>
      </c>
      <c r="J40" s="21">
        <v>101863.21406817864</v>
      </c>
      <c r="K40" s="1">
        <v>173.8</v>
      </c>
      <c r="L40" s="1">
        <v>7.5239027429990939</v>
      </c>
      <c r="M40" s="1">
        <v>1159.2</v>
      </c>
      <c r="N40" s="1">
        <v>139.19999999999999</v>
      </c>
      <c r="O40" s="1">
        <v>0.9463750187702451</v>
      </c>
      <c r="P40" s="24">
        <v>18.115757575757577</v>
      </c>
      <c r="Q40" s="1">
        <v>6.7521822727080601E-4</v>
      </c>
      <c r="R40" s="17">
        <v>1.7779044469952727E-2</v>
      </c>
      <c r="S40" s="25">
        <v>0.19189279436654758</v>
      </c>
      <c r="T40" s="25">
        <v>6.1268144004465972</v>
      </c>
      <c r="U40" s="1">
        <v>2162.9312026698758</v>
      </c>
      <c r="V40" s="1">
        <v>84331.478792599912</v>
      </c>
      <c r="W40" s="1">
        <v>57.46</v>
      </c>
      <c r="X40" s="24">
        <v>10599.370932138188</v>
      </c>
      <c r="Y40" s="24">
        <v>3.3150031972571818E-2</v>
      </c>
      <c r="Z40" s="24">
        <v>0.89977942246485276</v>
      </c>
      <c r="AA40" s="24">
        <v>77.693832584488803</v>
      </c>
      <c r="AB40" s="24">
        <v>23325.450704225354</v>
      </c>
      <c r="AC40" s="1">
        <v>773.52031760859415</v>
      </c>
      <c r="AD40" s="24">
        <v>22.634938524590165</v>
      </c>
      <c r="AE40" s="24">
        <v>330.0546875</v>
      </c>
      <c r="AF40" s="24">
        <v>847.54802085251742</v>
      </c>
      <c r="AG40" s="26">
        <v>398.47749565698348</v>
      </c>
      <c r="AH40" s="24">
        <v>0.92597842835130972</v>
      </c>
      <c r="AI40" s="26">
        <v>0.88913713405238826</v>
      </c>
      <c r="AJ40" s="24">
        <v>4.7061236646710976E-2</v>
      </c>
      <c r="AK40" s="24">
        <v>10.696525193131706</v>
      </c>
      <c r="AL40" s="24">
        <v>-0.57057473589846275</v>
      </c>
      <c r="AM40" s="26">
        <v>-0.88861772475839751</v>
      </c>
    </row>
    <row r="41" spans="1:39">
      <c r="A41" t="s">
        <v>372</v>
      </c>
      <c r="B41" s="55" t="s">
        <v>164</v>
      </c>
      <c r="C41" s="20">
        <v>21.59</v>
      </c>
      <c r="D41" s="20">
        <v>1.462269185612125E-2</v>
      </c>
      <c r="E41" s="23">
        <v>24.16</v>
      </c>
      <c r="F41" s="23">
        <v>2202.4</v>
      </c>
      <c r="G41" s="23">
        <v>12480.3</v>
      </c>
      <c r="H41" s="21">
        <v>0</v>
      </c>
      <c r="I41" s="54">
        <v>79303.527844400087</v>
      </c>
      <c r="J41" s="21">
        <v>41229.374312047978</v>
      </c>
      <c r="K41" s="1">
        <v>12.2</v>
      </c>
      <c r="L41" s="1">
        <v>8.9870850677767108E-2</v>
      </c>
      <c r="M41" s="1">
        <v>33.799999999999997</v>
      </c>
      <c r="N41" s="1">
        <v>9.6</v>
      </c>
      <c r="O41" s="1">
        <v>0.97244582043343653</v>
      </c>
      <c r="P41" s="24">
        <v>4.0763636363636371</v>
      </c>
      <c r="Q41" s="1">
        <v>1.2931328883540724E-2</v>
      </c>
      <c r="R41" s="17">
        <v>5.1232788984950364E-3</v>
      </c>
      <c r="S41" s="25">
        <v>8.2399402284128509E-2</v>
      </c>
      <c r="T41" s="25">
        <v>0.76086585365853654</v>
      </c>
      <c r="U41" s="1">
        <v>4256.6061308570816</v>
      </c>
      <c r="V41" s="1">
        <v>174.18905554872879</v>
      </c>
      <c r="W41" s="1">
        <v>54.47</v>
      </c>
      <c r="X41" s="24">
        <v>166.87826488668742</v>
      </c>
      <c r="Y41" s="24">
        <v>1.793147614473263</v>
      </c>
      <c r="Z41" s="24">
        <v>5.3260753548937986E-2</v>
      </c>
      <c r="AA41" s="24">
        <v>71.683210588109731</v>
      </c>
      <c r="AB41" s="24">
        <v>3123</v>
      </c>
      <c r="AC41" s="1">
        <v>780.75</v>
      </c>
      <c r="AD41" s="24">
        <v>22.642857142857142</v>
      </c>
      <c r="AE41" s="24">
        <v>245</v>
      </c>
      <c r="AF41" s="24">
        <v>2100.0760241221051</v>
      </c>
      <c r="AG41" s="26">
        <v>0</v>
      </c>
      <c r="AH41" s="24">
        <v>0.98555482600131317</v>
      </c>
      <c r="AI41" s="26">
        <v>0.92646093237032179</v>
      </c>
      <c r="AJ41" s="24">
        <v>3.9542643983117964E-2</v>
      </c>
      <c r="AK41" s="24">
        <v>0</v>
      </c>
      <c r="AL41" s="24">
        <v>-0.22405435371304203</v>
      </c>
      <c r="AM41" s="26">
        <v>-0.41030341993485114</v>
      </c>
    </row>
    <row r="42" spans="1:39">
      <c r="A42" t="s">
        <v>372</v>
      </c>
      <c r="B42" s="55" t="s">
        <v>167</v>
      </c>
      <c r="C42" s="20">
        <v>10.59</v>
      </c>
      <c r="D42" s="20">
        <v>4.3060096177879086E-2</v>
      </c>
      <c r="E42" s="23">
        <v>11.28</v>
      </c>
      <c r="F42" s="23">
        <v>1475.1</v>
      </c>
      <c r="G42" s="23">
        <v>6342.8</v>
      </c>
      <c r="H42" s="21">
        <v>0</v>
      </c>
      <c r="I42" s="54">
        <v>145775.73503586202</v>
      </c>
      <c r="J42" s="21">
        <v>95308.343633832017</v>
      </c>
      <c r="K42" s="1">
        <v>185.5</v>
      </c>
      <c r="L42" s="1">
        <v>12.521939953810623</v>
      </c>
      <c r="M42" s="1">
        <v>980.6</v>
      </c>
      <c r="N42" s="1">
        <v>199.3</v>
      </c>
      <c r="O42" s="1">
        <v>0.95105944121507591</v>
      </c>
      <c r="P42" s="24">
        <v>15.383122520420068</v>
      </c>
      <c r="Q42" s="1">
        <v>1.4408173382399626E-3</v>
      </c>
      <c r="R42" s="17">
        <v>1.2037231436769543E-2</v>
      </c>
      <c r="S42" s="25">
        <v>0.30467992361756796</v>
      </c>
      <c r="T42" s="25">
        <v>0.52509151151782907</v>
      </c>
      <c r="U42" s="1">
        <v>2541.1761339891823</v>
      </c>
      <c r="V42" s="1">
        <v>3881.0870613678076</v>
      </c>
      <c r="W42" s="1">
        <v>54.47</v>
      </c>
      <c r="X42" s="24">
        <v>618.51876649896246</v>
      </c>
      <c r="Y42" s="24">
        <v>0.20095378063045499</v>
      </c>
      <c r="Z42" s="24">
        <v>0.99049218679703666</v>
      </c>
      <c r="AA42" s="24">
        <v>70.614758605520734</v>
      </c>
      <c r="AB42" s="24">
        <v>10002.299999999999</v>
      </c>
      <c r="AC42" s="1">
        <v>1724.5344827586207</v>
      </c>
      <c r="AD42" s="24">
        <v>25.747555555555557</v>
      </c>
      <c r="AE42" s="24">
        <v>278.16666666666669</v>
      </c>
      <c r="AF42" s="24">
        <v>659.32863301440671</v>
      </c>
      <c r="AG42" s="26">
        <v>170.85648360876996</v>
      </c>
      <c r="AH42" s="24">
        <v>0.93212312549329124</v>
      </c>
      <c r="AI42" s="26">
        <v>0.90959316926167755</v>
      </c>
      <c r="AJ42" s="24">
        <v>4.7434597795435927E-2</v>
      </c>
      <c r="AK42" s="24">
        <v>7.8201368523949171</v>
      </c>
      <c r="AL42" s="24">
        <v>-0.75001952781269499</v>
      </c>
      <c r="AM42" s="26">
        <v>-0.96546105805780358</v>
      </c>
    </row>
    <row r="43" spans="1:39">
      <c r="A43" t="s">
        <v>373</v>
      </c>
      <c r="B43" s="52" t="s">
        <v>170</v>
      </c>
      <c r="C43" s="20">
        <v>26.41</v>
      </c>
      <c r="D43" s="20">
        <v>1.803632349989966E-2</v>
      </c>
      <c r="E43" s="23">
        <v>18.25</v>
      </c>
      <c r="F43" s="23">
        <v>5184</v>
      </c>
      <c r="G43" s="23">
        <v>11232</v>
      </c>
      <c r="H43" s="21">
        <v>0</v>
      </c>
      <c r="I43" s="21">
        <v>12027.498567341378</v>
      </c>
      <c r="J43" s="51">
        <v>51092.370232269575</v>
      </c>
      <c r="K43" s="1">
        <v>34.9</v>
      </c>
      <c r="L43" s="1">
        <v>0.59098434677904876</v>
      </c>
      <c r="M43" s="1">
        <v>59.3</v>
      </c>
      <c r="N43" s="1">
        <v>40.299999999999997</v>
      </c>
      <c r="O43" s="1">
        <v>0.95589056393076488</v>
      </c>
      <c r="P43" s="24">
        <v>5.5196125129949909</v>
      </c>
      <c r="Q43" s="1">
        <v>2.3142511782542714E-3</v>
      </c>
      <c r="R43" s="17">
        <v>4.3146698775837853E-3</v>
      </c>
      <c r="S43" s="25">
        <v>5.8097531607465384E-2</v>
      </c>
      <c r="T43" s="25">
        <v>22.951989549839229</v>
      </c>
      <c r="U43" s="1">
        <v>2310.0592012843667</v>
      </c>
      <c r="V43" s="1">
        <v>518.992581586612</v>
      </c>
      <c r="W43" s="1">
        <v>54.47</v>
      </c>
      <c r="X43" s="24">
        <v>161.85141926191645</v>
      </c>
      <c r="Y43" s="24">
        <v>0.89554485249849491</v>
      </c>
      <c r="Z43" s="24">
        <v>6.0856913505920131E-2</v>
      </c>
      <c r="AA43" s="24">
        <v>74.335239815372262</v>
      </c>
      <c r="AB43" s="24">
        <v>3066.4615384615386</v>
      </c>
      <c r="AC43" s="1">
        <v>1107.3333333333333</v>
      </c>
      <c r="AD43" s="24">
        <v>22.517857142857142</v>
      </c>
      <c r="AE43" s="24">
        <v>151.25</v>
      </c>
      <c r="AF43" s="24">
        <v>1222.3729334738107</v>
      </c>
      <c r="AG43" s="26">
        <v>32.08408589203291</v>
      </c>
      <c r="AH43" s="24">
        <v>0.97782076079948421</v>
      </c>
      <c r="AI43" s="26">
        <v>0.94674403610573821</v>
      </c>
      <c r="AJ43" s="24">
        <v>5.0400082565595306E-2</v>
      </c>
      <c r="AK43" s="24">
        <v>5.9464816650148657</v>
      </c>
      <c r="AL43" s="24">
        <v>-0.39265178481064894</v>
      </c>
      <c r="AM43" s="26">
        <v>-0.78303319721703868</v>
      </c>
    </row>
    <row r="44" spans="1:39">
      <c r="A44" t="s">
        <v>371</v>
      </c>
      <c r="B44" s="28" t="s">
        <v>98</v>
      </c>
      <c r="C44" s="20">
        <v>28.57</v>
      </c>
      <c r="D44" s="20">
        <v>0.1356295449008329</v>
      </c>
      <c r="E44" s="23">
        <v>8.86</v>
      </c>
      <c r="F44" s="23">
        <v>2697.3</v>
      </c>
      <c r="G44" s="23">
        <v>17909.8</v>
      </c>
      <c r="H44" s="47">
        <v>378344.74453789787</v>
      </c>
      <c r="I44" s="21">
        <v>110316.24368927763</v>
      </c>
      <c r="J44" s="21">
        <v>222959.4902995264</v>
      </c>
      <c r="K44" s="1">
        <v>139.1</v>
      </c>
      <c r="L44" s="1">
        <v>1.0723385102016376</v>
      </c>
      <c r="M44" s="1">
        <v>295.3</v>
      </c>
      <c r="N44" s="1">
        <v>341.1</v>
      </c>
      <c r="O44" s="1">
        <v>0.96047296311782271</v>
      </c>
      <c r="P44" s="24">
        <v>2.2788932038834955</v>
      </c>
      <c r="Q44" s="1">
        <v>2.6119689833394516E-3</v>
      </c>
      <c r="R44" s="17">
        <v>2.0242229535816194E-2</v>
      </c>
      <c r="S44" s="25">
        <v>0.21112290279022328</v>
      </c>
      <c r="T44" s="25">
        <v>2.5302805339424652</v>
      </c>
      <c r="U44" s="1">
        <v>6455.5596215421583</v>
      </c>
      <c r="V44" s="1">
        <v>16708.807932676937</v>
      </c>
      <c r="W44" s="1">
        <v>54.47</v>
      </c>
      <c r="X44" s="24">
        <v>1709.0859124290555</v>
      </c>
      <c r="Y44" s="24">
        <v>0.19697151139502908</v>
      </c>
      <c r="Z44" s="24">
        <v>0.3461454285678891</v>
      </c>
      <c r="AA44" s="24">
        <v>75.075464452216849</v>
      </c>
      <c r="AB44" s="24">
        <v>7811.8387096774195</v>
      </c>
      <c r="AC44" s="1">
        <v>1223.0656565656566</v>
      </c>
      <c r="AD44" s="24">
        <v>13.859792284866469</v>
      </c>
      <c r="AE44" s="24">
        <v>273</v>
      </c>
      <c r="AF44" s="24">
        <v>1247.7000248588784</v>
      </c>
      <c r="AG44" s="26">
        <v>77.274511556074941</v>
      </c>
      <c r="AH44" s="24">
        <v>0.89879667348739412</v>
      </c>
      <c r="AI44" s="26">
        <v>0.83258555632731979</v>
      </c>
      <c r="AJ44" s="24">
        <v>4.5978501316304432E-2</v>
      </c>
      <c r="AK44" s="24">
        <v>3.89768574908648</v>
      </c>
      <c r="AL44" s="24">
        <v>-0.74953911095858672</v>
      </c>
      <c r="AM44" s="26">
        <v>0.71232101845683438</v>
      </c>
    </row>
    <row r="45" spans="1:39">
      <c r="A45" t="s">
        <v>371</v>
      </c>
      <c r="B45" s="28" t="s">
        <v>173</v>
      </c>
      <c r="C45" s="20">
        <v>23.34</v>
      </c>
      <c r="D45" s="20">
        <v>2.4932091579355841E-2</v>
      </c>
      <c r="E45" s="23">
        <v>20.95</v>
      </c>
      <c r="F45" s="23">
        <v>2687</v>
      </c>
      <c r="G45" s="23">
        <v>18809</v>
      </c>
      <c r="H45" s="47">
        <v>359719.34064513654</v>
      </c>
      <c r="I45" s="21">
        <v>38381.971773509322</v>
      </c>
      <c r="J45" s="21">
        <v>30553.939056778388</v>
      </c>
      <c r="K45" s="1">
        <v>16.8</v>
      </c>
      <c r="L45" s="1">
        <v>0.11515327900659682</v>
      </c>
      <c r="M45" s="1">
        <v>88.6</v>
      </c>
      <c r="N45" s="1">
        <v>19.600000000000001</v>
      </c>
      <c r="O45" s="1">
        <v>0.94106862231534838</v>
      </c>
      <c r="P45" s="24">
        <v>14.869470802919707</v>
      </c>
      <c r="Q45" s="1">
        <v>5.3975747111742875E-3</v>
      </c>
      <c r="R45" s="17">
        <v>0</v>
      </c>
      <c r="S45" s="25">
        <v>0</v>
      </c>
      <c r="T45" s="25">
        <v>0</v>
      </c>
      <c r="U45" s="1">
        <v>4550.8925106713232</v>
      </c>
      <c r="V45" s="1">
        <v>560.87694690264971</v>
      </c>
      <c r="W45" s="1">
        <v>54.47</v>
      </c>
      <c r="X45" s="24">
        <v>129.36107944544048</v>
      </c>
      <c r="Y45" s="24">
        <v>3.4245246410554908</v>
      </c>
      <c r="Z45" s="24">
        <v>2.9685681024447033E-2</v>
      </c>
      <c r="AA45" s="24">
        <v>73.88436166084594</v>
      </c>
      <c r="AB45" s="24">
        <v>5154</v>
      </c>
      <c r="AC45" s="1">
        <v>606.35294117647061</v>
      </c>
      <c r="AD45" s="24">
        <v>18.688235294117646</v>
      </c>
      <c r="AE45" s="24">
        <v>410</v>
      </c>
      <c r="AF45" s="24">
        <v>3692.7802648428406</v>
      </c>
      <c r="AG45" s="26">
        <v>20.372526193247964</v>
      </c>
      <c r="AH45" s="24">
        <v>0.96157786885245899</v>
      </c>
      <c r="AI45" s="26">
        <v>0.93903688524590168</v>
      </c>
      <c r="AJ45" s="24">
        <v>-8.1902452749014597E-3</v>
      </c>
      <c r="AK45" s="24">
        <v>8.2987551867219924</v>
      </c>
      <c r="AL45" s="24">
        <v>-0.39346345090448648</v>
      </c>
      <c r="AM45" s="26">
        <v>-0.6432336059131204</v>
      </c>
    </row>
    <row r="46" spans="1:39">
      <c r="A46" t="s">
        <v>372</v>
      </c>
      <c r="B46" s="55" t="s">
        <v>174</v>
      </c>
      <c r="C46" s="20">
        <v>15.79</v>
      </c>
      <c r="D46" s="20">
        <v>6.2782303187471786E-2</v>
      </c>
      <c r="E46" s="23">
        <v>10.5</v>
      </c>
      <c r="F46" s="23">
        <v>3066.4</v>
      </c>
      <c r="G46" s="23">
        <v>23873.9</v>
      </c>
      <c r="H46" s="21">
        <v>0</v>
      </c>
      <c r="I46" s="54">
        <v>125201.98035666798</v>
      </c>
      <c r="J46" s="21">
        <v>68472.508156763084</v>
      </c>
      <c r="K46" s="1">
        <v>114.2</v>
      </c>
      <c r="L46" s="1">
        <v>1.9931273683512316</v>
      </c>
      <c r="M46" s="1">
        <v>678.8</v>
      </c>
      <c r="N46" s="1">
        <v>101.1</v>
      </c>
      <c r="O46" s="1">
        <v>0.94930087410471364</v>
      </c>
      <c r="P46" s="24">
        <v>10.357561018747788</v>
      </c>
      <c r="Q46" s="1">
        <v>4.3815400700883975E-3</v>
      </c>
      <c r="R46" s="17">
        <v>9.8767334030866929E-3</v>
      </c>
      <c r="S46" s="25">
        <v>0.20020712040585328</v>
      </c>
      <c r="T46" s="25">
        <v>1.0329609194466218</v>
      </c>
      <c r="U46" s="1">
        <v>1347.4201304559001</v>
      </c>
      <c r="V46" s="1">
        <v>17144.681549750421</v>
      </c>
      <c r="W46" s="1">
        <v>54.47</v>
      </c>
      <c r="X46" s="24">
        <v>1468.4541336928564</v>
      </c>
      <c r="Y46" s="24">
        <v>0.11115604425700905</v>
      </c>
      <c r="Z46" s="24">
        <v>0.2812643759320953</v>
      </c>
      <c r="AA46" s="24">
        <v>75.371928765986041</v>
      </c>
      <c r="AB46" s="24">
        <v>15578.7</v>
      </c>
      <c r="AC46" s="1">
        <v>1718.2389705882354</v>
      </c>
      <c r="AD46" s="24">
        <v>22.789649122807017</v>
      </c>
      <c r="AE46" s="24">
        <v>364.70967741935482</v>
      </c>
      <c r="AF46" s="24">
        <v>1501.2630904161881</v>
      </c>
      <c r="AG46" s="26">
        <v>23.944521536884761</v>
      </c>
      <c r="AH46" s="24">
        <v>0.91988715105919616</v>
      </c>
      <c r="AI46" s="26">
        <v>0.87386656107701444</v>
      </c>
      <c r="AJ46" s="24">
        <v>4.6102374641752909E-2</v>
      </c>
      <c r="AK46" s="24">
        <v>6.3638993346832518</v>
      </c>
      <c r="AL46" s="24">
        <v>3.7313766657133533E-2</v>
      </c>
      <c r="AM46" s="26">
        <v>-0.85412972069104964</v>
      </c>
    </row>
    <row r="47" spans="1:39">
      <c r="A47" t="s">
        <v>375</v>
      </c>
      <c r="B47" s="58" t="s">
        <v>178</v>
      </c>
      <c r="C47" s="20">
        <v>25.17</v>
      </c>
      <c r="D47" s="20">
        <v>5.0982379774007928E-2</v>
      </c>
      <c r="E47" s="23">
        <v>21.58</v>
      </c>
      <c r="F47" s="23">
        <v>2200.5</v>
      </c>
      <c r="G47" s="23">
        <v>21125.1</v>
      </c>
      <c r="H47" s="21">
        <v>14546.023107671563</v>
      </c>
      <c r="I47" s="21">
        <v>42819.935553381467</v>
      </c>
      <c r="J47" s="57">
        <v>134586.31337858157</v>
      </c>
      <c r="K47" s="1">
        <v>52</v>
      </c>
      <c r="L47" s="1">
        <v>0.45174562475775915</v>
      </c>
      <c r="M47" s="1">
        <v>81.2</v>
      </c>
      <c r="N47" s="1">
        <v>83.8</v>
      </c>
      <c r="O47" s="1">
        <v>0.95527903469079944</v>
      </c>
      <c r="P47" s="24">
        <v>4.3248531139835489</v>
      </c>
      <c r="Q47" s="1">
        <v>1.3011198029790414E-3</v>
      </c>
      <c r="R47" s="17">
        <v>4.838853939954086E-2</v>
      </c>
      <c r="S47" s="25">
        <v>0.31629945439909363</v>
      </c>
      <c r="T47" s="25">
        <v>1.4053755294884329</v>
      </c>
      <c r="U47" s="1">
        <v>4298.5331442115621</v>
      </c>
      <c r="V47" s="1">
        <v>1464.4240010186791</v>
      </c>
      <c r="W47" s="1">
        <v>54.47</v>
      </c>
      <c r="X47" s="24">
        <v>281.91769617231881</v>
      </c>
      <c r="Y47" s="24">
        <v>2.0488357532572077</v>
      </c>
      <c r="Z47" s="24">
        <v>0.86986076741897977</v>
      </c>
      <c r="AA47" s="24">
        <v>73.13437285710026</v>
      </c>
      <c r="AB47" s="24">
        <v>3354.1</v>
      </c>
      <c r="AC47" s="1">
        <v>332.08910891089107</v>
      </c>
      <c r="AD47" s="24">
        <v>16.939189189189189</v>
      </c>
      <c r="AE47" s="24">
        <v>168.28571428571428</v>
      </c>
      <c r="AF47" s="24">
        <v>2238.0958939805014</v>
      </c>
      <c r="AG47" s="26">
        <v>199.57793953668644</v>
      </c>
      <c r="AH47" s="24">
        <v>0.94426843317972353</v>
      </c>
      <c r="AI47" s="26">
        <v>0.6964285714285714</v>
      </c>
      <c r="AJ47" s="24">
        <v>4.3098981449123913E-2</v>
      </c>
      <c r="AK47" s="24">
        <v>20.408163265306122</v>
      </c>
      <c r="AL47" s="24">
        <v>-0.57202365223961027</v>
      </c>
      <c r="AM47" s="26">
        <v>-0.88557096317869732</v>
      </c>
    </row>
    <row r="48" spans="1:39">
      <c r="A48" t="s">
        <v>373</v>
      </c>
      <c r="B48" s="52" t="s">
        <v>181</v>
      </c>
      <c r="C48" s="20">
        <v>25.45</v>
      </c>
      <c r="D48" s="20">
        <v>1.6895459345300949E-2</v>
      </c>
      <c r="E48" s="23">
        <v>33.64</v>
      </c>
      <c r="F48" s="23">
        <v>4800</v>
      </c>
      <c r="G48" s="23">
        <v>14400</v>
      </c>
      <c r="H48" s="21">
        <v>0</v>
      </c>
      <c r="I48" s="21">
        <v>27113.426267198349</v>
      </c>
      <c r="J48" s="51">
        <v>61982.956701357245</v>
      </c>
      <c r="K48" s="1">
        <v>20</v>
      </c>
      <c r="L48" s="1">
        <v>3.4243475637351035E-2</v>
      </c>
      <c r="M48" s="1">
        <v>69.3</v>
      </c>
      <c r="N48" s="1">
        <v>23.5</v>
      </c>
      <c r="O48" s="1">
        <v>0.9629446640316206</v>
      </c>
      <c r="P48" s="24">
        <v>3.1006450137236965</v>
      </c>
      <c r="Q48" s="1">
        <v>2.3213557260910712E-3</v>
      </c>
      <c r="R48" s="17">
        <v>4.0730125207421933E-3</v>
      </c>
      <c r="S48" s="25">
        <v>5.3100015085231558E-2</v>
      </c>
      <c r="T48" s="25">
        <v>363.5023664122138</v>
      </c>
      <c r="U48" s="1">
        <v>7200.2643686830597</v>
      </c>
      <c r="V48" s="1">
        <v>64.753891791799248</v>
      </c>
      <c r="W48" s="1">
        <v>54.47</v>
      </c>
      <c r="X48" s="24">
        <v>78.712363732113076</v>
      </c>
      <c r="Y48" s="24">
        <v>5.4306833609895913</v>
      </c>
      <c r="Z48" s="24">
        <v>0.2446824558756977</v>
      </c>
      <c r="AA48" s="24">
        <v>71.08161110273042</v>
      </c>
      <c r="AB48" s="24">
        <v>1657.25</v>
      </c>
      <c r="AC48" s="1">
        <v>473.5</v>
      </c>
      <c r="AD48" s="24">
        <v>20.203883495145632</v>
      </c>
      <c r="AE48" s="24">
        <v>143</v>
      </c>
      <c r="AF48" s="24">
        <v>8347.9532161713687</v>
      </c>
      <c r="AG48" s="26">
        <v>0</v>
      </c>
      <c r="AH48" s="24">
        <v>0.89408528198074277</v>
      </c>
      <c r="AI48" s="26">
        <v>0.81499312242090782</v>
      </c>
      <c r="AJ48" s="24">
        <v>3.4025244977918333E-2</v>
      </c>
      <c r="AK48" s="24">
        <v>5.4945054945054945</v>
      </c>
      <c r="AL48" s="24">
        <v>-0.12063013433586367</v>
      </c>
      <c r="AM48" s="26">
        <v>-0.60333131491169445</v>
      </c>
    </row>
    <row r="49" spans="1:39">
      <c r="A49" t="s">
        <v>373</v>
      </c>
      <c r="B49" s="52" t="s">
        <v>184</v>
      </c>
      <c r="C49" s="20">
        <v>22.5</v>
      </c>
      <c r="D49" s="20">
        <v>3.2138363890812968E-2</v>
      </c>
      <c r="E49" s="23">
        <v>25.64</v>
      </c>
      <c r="F49" s="23">
        <v>3531.5</v>
      </c>
      <c r="G49" s="23">
        <v>14212</v>
      </c>
      <c r="H49" s="21">
        <v>0</v>
      </c>
      <c r="I49" s="21">
        <v>60582.742310119276</v>
      </c>
      <c r="J49" s="51">
        <v>93298.890754463471</v>
      </c>
      <c r="K49" s="1">
        <v>79.099999999999994</v>
      </c>
      <c r="L49" s="1">
        <v>2.6118658203870457</v>
      </c>
      <c r="M49" s="1">
        <v>412.5</v>
      </c>
      <c r="N49" s="1">
        <v>68</v>
      </c>
      <c r="O49" s="1">
        <v>0.95028639987615138</v>
      </c>
      <c r="P49" s="24">
        <v>5.766728769981742</v>
      </c>
      <c r="Q49" s="1">
        <v>8.6288231677737314E-4</v>
      </c>
      <c r="R49" s="17">
        <v>2.468158493659971E-2</v>
      </c>
      <c r="S49" s="25">
        <v>0.19348044274183288</v>
      </c>
      <c r="T49" s="25">
        <v>0.9103541847948694</v>
      </c>
      <c r="U49" s="1">
        <v>2267.0982881214572</v>
      </c>
      <c r="V49" s="1">
        <v>4164.4585206592465</v>
      </c>
      <c r="W49" s="1">
        <v>54.47</v>
      </c>
      <c r="X49" s="24">
        <v>422.78466545860022</v>
      </c>
      <c r="Y49" s="24">
        <v>0.33714536124736716</v>
      </c>
      <c r="Z49" s="24">
        <v>0.86913529636278819</v>
      </c>
      <c r="AA49" s="24">
        <v>73.826352468865295</v>
      </c>
      <c r="AB49" s="24">
        <v>3537.05</v>
      </c>
      <c r="AC49" s="1">
        <v>696.95566502463055</v>
      </c>
      <c r="AD49" s="24">
        <v>19.896987727779845</v>
      </c>
      <c r="AE49" s="24">
        <v>283.40909090909093</v>
      </c>
      <c r="AF49" s="24">
        <v>1228.1201051723897</v>
      </c>
      <c r="AG49" s="26">
        <v>113.86112721052855</v>
      </c>
      <c r="AH49" s="24">
        <v>0.94975537780538943</v>
      </c>
      <c r="AI49" s="26">
        <v>0.70559913023219689</v>
      </c>
      <c r="AJ49" s="24">
        <v>4.8959089539750103E-2</v>
      </c>
      <c r="AK49" s="24">
        <v>17.267494698576186</v>
      </c>
      <c r="AL49" s="24">
        <v>-0.36934664038065362</v>
      </c>
      <c r="AM49" s="26">
        <v>-0.8598257059635277</v>
      </c>
    </row>
    <row r="50" spans="1:39">
      <c r="A50" t="s">
        <v>373</v>
      </c>
      <c r="B50" s="52" t="s">
        <v>187</v>
      </c>
      <c r="C50" s="20">
        <v>20.94</v>
      </c>
      <c r="D50" s="20">
        <v>3.063465475525777E-2</v>
      </c>
      <c r="E50" s="23">
        <v>19.95</v>
      </c>
      <c r="F50" s="23">
        <v>1794.3</v>
      </c>
      <c r="G50" s="23">
        <v>20185.8</v>
      </c>
      <c r="H50" s="21">
        <v>0</v>
      </c>
      <c r="I50" s="21">
        <v>44357.78985922748</v>
      </c>
      <c r="J50" s="51">
        <v>58003.925483614301</v>
      </c>
      <c r="K50" s="1">
        <v>28.8</v>
      </c>
      <c r="L50" s="1">
        <v>0.37334822259445377</v>
      </c>
      <c r="M50" s="1">
        <v>68.7</v>
      </c>
      <c r="N50" s="1">
        <v>38.700000000000003</v>
      </c>
      <c r="O50" s="1">
        <v>0.9693749396193605</v>
      </c>
      <c r="P50" s="24">
        <v>13.19631825273011</v>
      </c>
      <c r="Q50" s="1">
        <v>6.127647486351198E-3</v>
      </c>
      <c r="R50" s="17">
        <v>9.3802345058626464E-3</v>
      </c>
      <c r="S50" s="25">
        <v>0.10247533966126932</v>
      </c>
      <c r="T50" s="25">
        <v>6.1520902455209017</v>
      </c>
      <c r="U50" s="1">
        <v>2355.0120975246605</v>
      </c>
      <c r="V50" s="1">
        <v>690.95033654197391</v>
      </c>
      <c r="W50" s="1">
        <v>54.47</v>
      </c>
      <c r="X50" s="24">
        <v>243.26769864576301</v>
      </c>
      <c r="Y50" s="24">
        <v>1.4665922203610646</v>
      </c>
      <c r="Z50" s="24">
        <v>0.2834543085799367</v>
      </c>
      <c r="AA50" s="24">
        <v>72.912711706681549</v>
      </c>
      <c r="AB50" s="24">
        <v>6716.25</v>
      </c>
      <c r="AC50" s="1">
        <v>571.59574468085111</v>
      </c>
      <c r="AD50" s="24">
        <v>14.828571428571429</v>
      </c>
      <c r="AE50" s="24">
        <v>226.66666666666666</v>
      </c>
      <c r="AF50" s="24">
        <v>3084.5580528568771</v>
      </c>
      <c r="AG50" s="26">
        <v>0</v>
      </c>
      <c r="AH50" s="24">
        <v>0.97715863453815266</v>
      </c>
      <c r="AI50" s="26">
        <v>0.91089357429718876</v>
      </c>
      <c r="AJ50" s="24">
        <v>4.7760411559334297E-2</v>
      </c>
      <c r="AK50" s="24">
        <v>21.922428330522767</v>
      </c>
      <c r="AL50" s="24">
        <v>-0.28762900387877488</v>
      </c>
      <c r="AM50" s="26">
        <v>-0.84762647918659262</v>
      </c>
    </row>
    <row r="51" spans="1:39">
      <c r="A51" t="s">
        <v>374</v>
      </c>
      <c r="B51" s="53" t="s">
        <v>123</v>
      </c>
      <c r="C51" s="20">
        <v>25.54</v>
      </c>
      <c r="D51" s="20">
        <v>6.7836523852932235E-2</v>
      </c>
      <c r="E51" s="23">
        <v>6.88</v>
      </c>
      <c r="F51" s="23">
        <v>2325.8000000000002</v>
      </c>
      <c r="G51" s="23">
        <v>20351</v>
      </c>
      <c r="H51" s="21">
        <v>0</v>
      </c>
      <c r="I51" s="54">
        <v>39255.898030508208</v>
      </c>
      <c r="J51" s="51">
        <v>38546.871554135854</v>
      </c>
      <c r="K51" s="1">
        <v>56.8</v>
      </c>
      <c r="L51" s="1">
        <v>0.35088119112731692</v>
      </c>
      <c r="M51" s="1">
        <v>87.9</v>
      </c>
      <c r="N51" s="1">
        <v>29.1</v>
      </c>
      <c r="O51" s="1">
        <v>0.95835274387403335</v>
      </c>
      <c r="P51" s="24">
        <v>35.108062500000003</v>
      </c>
      <c r="Q51" s="1">
        <v>1.5750960473444275E-2</v>
      </c>
      <c r="R51" s="17">
        <v>8.1282285019750843E-3</v>
      </c>
      <c r="S51" s="25">
        <v>0.14038286235186873</v>
      </c>
      <c r="T51" s="25">
        <v>1.7684245524296676</v>
      </c>
      <c r="U51" s="1">
        <v>2077.3437982376176</v>
      </c>
      <c r="V51" s="1">
        <v>551.05588768011432</v>
      </c>
      <c r="W51" s="1">
        <v>54.47</v>
      </c>
      <c r="X51" s="24">
        <v>5921.2927810451556</v>
      </c>
      <c r="Y51" s="24">
        <v>0.38362199939228198</v>
      </c>
      <c r="Z51" s="24">
        <v>0.16674263141902157</v>
      </c>
      <c r="AA51" s="24">
        <v>76.036918869644481</v>
      </c>
      <c r="AB51" s="24">
        <v>6582</v>
      </c>
      <c r="AC51" s="1">
        <v>731.33333333333337</v>
      </c>
      <c r="AD51" s="24">
        <v>26.911971830985916</v>
      </c>
      <c r="AE51" s="24">
        <v>448</v>
      </c>
      <c r="AF51" s="24">
        <v>695.62325736858099</v>
      </c>
      <c r="AG51" s="26">
        <v>0</v>
      </c>
      <c r="AH51" s="24">
        <v>0.95995423340961095</v>
      </c>
      <c r="AI51" s="26">
        <v>0.95766590389016015</v>
      </c>
      <c r="AJ51" s="24">
        <v>4.9944355303900366E-2</v>
      </c>
      <c r="AK51" s="24">
        <v>1.876172607879925</v>
      </c>
      <c r="AL51" s="24">
        <v>-0.29423618676383839</v>
      </c>
      <c r="AM51" s="26">
        <v>-0.68531756722723214</v>
      </c>
    </row>
    <row r="52" spans="1:39">
      <c r="A52" t="s">
        <v>372</v>
      </c>
      <c r="B52" s="55" t="s">
        <v>190</v>
      </c>
      <c r="C52" s="20">
        <v>26.94</v>
      </c>
      <c r="D52" s="20">
        <v>4.4642110918751123E-2</v>
      </c>
      <c r="E52" s="23">
        <v>23.92</v>
      </c>
      <c r="F52" s="23">
        <v>2439.1</v>
      </c>
      <c r="G52" s="23">
        <v>11539</v>
      </c>
      <c r="H52" s="21">
        <v>38965.839183046235</v>
      </c>
      <c r="I52" s="54">
        <v>184940.79758413864</v>
      </c>
      <c r="J52" s="21">
        <v>105077.65843316444</v>
      </c>
      <c r="K52" s="1">
        <v>151.6</v>
      </c>
      <c r="L52" s="1">
        <v>20.047794161542594</v>
      </c>
      <c r="M52" s="1">
        <v>640.1</v>
      </c>
      <c r="N52" s="1">
        <v>97.8</v>
      </c>
      <c r="O52" s="1">
        <v>0.95565605175554302</v>
      </c>
      <c r="P52" s="24">
        <v>5.434166366366366</v>
      </c>
      <c r="Q52" s="1">
        <v>3.3623230111985217E-3</v>
      </c>
      <c r="R52" s="17">
        <v>2.6684974031401111E-2</v>
      </c>
      <c r="S52" s="25">
        <v>0.20980239985672497</v>
      </c>
      <c r="T52" s="25">
        <v>6.3776983408748116</v>
      </c>
      <c r="U52" s="1">
        <v>2780.0667622231508</v>
      </c>
      <c r="V52" s="1">
        <v>4478.435663686405</v>
      </c>
      <c r="W52" s="1">
        <v>54.47</v>
      </c>
      <c r="X52" s="24">
        <v>142.26388673765703</v>
      </c>
      <c r="Y52" s="24">
        <v>0.82980120589815531</v>
      </c>
      <c r="Z52" s="24">
        <v>1.096925556683183</v>
      </c>
      <c r="AA52" s="24">
        <v>74.934033789027524</v>
      </c>
      <c r="AB52" s="24">
        <v>3350.2</v>
      </c>
      <c r="AC52" s="1">
        <v>577.62068965517244</v>
      </c>
      <c r="AD52" s="24">
        <v>17.084063047285465</v>
      </c>
      <c r="AE52" s="24">
        <v>249.83333333333334</v>
      </c>
      <c r="AF52" s="24">
        <v>1742.4933849919412</v>
      </c>
      <c r="AG52" s="26">
        <v>324.61414840905019</v>
      </c>
      <c r="AH52" s="24">
        <v>0.91278886719979846</v>
      </c>
      <c r="AI52" s="26">
        <v>0.77545494616208044</v>
      </c>
      <c r="AJ52" s="24">
        <v>4.3167615514334526E-2</v>
      </c>
      <c r="AK52" s="24">
        <v>15.025041736227045</v>
      </c>
      <c r="AL52" s="24">
        <v>-0.35567799305028752</v>
      </c>
      <c r="AM52" s="26">
        <v>-0.86366780485355144</v>
      </c>
    </row>
    <row r="53" spans="1:39">
      <c r="A53" t="s">
        <v>371</v>
      </c>
      <c r="B53" s="28" t="s">
        <v>193</v>
      </c>
      <c r="C53" s="20">
        <v>25.45</v>
      </c>
      <c r="D53" s="20">
        <v>4.7134112409571507E-2</v>
      </c>
      <c r="E53" s="23">
        <v>17.309999999999999</v>
      </c>
      <c r="F53" s="23">
        <v>2013.4</v>
      </c>
      <c r="G53" s="23">
        <v>8053.5</v>
      </c>
      <c r="H53" s="47">
        <v>845031.19196957536</v>
      </c>
      <c r="I53" s="21">
        <v>19375.848609992165</v>
      </c>
      <c r="J53" s="21">
        <v>39463.806462996865</v>
      </c>
      <c r="K53" s="1">
        <v>52.1</v>
      </c>
      <c r="L53" s="1">
        <v>0.15364496382860324</v>
      </c>
      <c r="M53" s="1">
        <v>124</v>
      </c>
      <c r="N53" s="1">
        <v>71.2</v>
      </c>
      <c r="O53" s="1">
        <v>0.95708694436678776</v>
      </c>
      <c r="P53" s="24">
        <v>19.679290322580645</v>
      </c>
      <c r="Q53" s="1">
        <v>9.3598919979108203E-3</v>
      </c>
      <c r="R53" s="17">
        <v>2.159154145798553E-2</v>
      </c>
      <c r="S53" s="25">
        <v>0.31380077907623816</v>
      </c>
      <c r="T53" s="25">
        <v>1.4096868787276344</v>
      </c>
      <c r="U53" s="1">
        <v>2922.1702838063438</v>
      </c>
      <c r="V53" s="1">
        <v>576.07581360205972</v>
      </c>
      <c r="W53" s="1">
        <v>54.47</v>
      </c>
      <c r="X53" s="24">
        <v>154.73531658716612</v>
      </c>
      <c r="Y53" s="24">
        <v>2.008903728436283</v>
      </c>
      <c r="Z53" s="24">
        <v>0.26093489148580967</v>
      </c>
      <c r="AA53" s="24">
        <v>75.370061213132999</v>
      </c>
      <c r="AB53" s="24">
        <v>3594</v>
      </c>
      <c r="AC53" s="1">
        <v>945.78947368421052</v>
      </c>
      <c r="AD53" s="24">
        <v>19.719230769230769</v>
      </c>
      <c r="AE53" s="24">
        <v>136.80000000000001</v>
      </c>
      <c r="AF53" s="24">
        <v>1412.3675898720089</v>
      </c>
      <c r="AG53" s="26">
        <v>378.09126321647187</v>
      </c>
      <c r="AH53" s="24">
        <v>0.98420074349442377</v>
      </c>
      <c r="AI53" s="26">
        <v>0.9693308550185874</v>
      </c>
      <c r="AJ53" s="24">
        <v>3.40090658110707E-3</v>
      </c>
      <c r="AK53" s="24">
        <v>2.2075055187637971</v>
      </c>
      <c r="AL53" s="24">
        <v>-0.49292695224275107</v>
      </c>
      <c r="AM53" s="26">
        <v>-0.80539623433244212</v>
      </c>
    </row>
    <row r="54" spans="1:39">
      <c r="A54" t="s">
        <v>373</v>
      </c>
      <c r="B54" s="52" t="s">
        <v>195</v>
      </c>
      <c r="C54" s="20">
        <v>22.23</v>
      </c>
      <c r="D54" s="20">
        <v>2.2511625211861338E-2</v>
      </c>
      <c r="E54" s="23">
        <v>26.74</v>
      </c>
      <c r="F54" s="23">
        <v>14986.2</v>
      </c>
      <c r="G54" s="23">
        <v>27327.8</v>
      </c>
      <c r="H54" s="21">
        <v>0</v>
      </c>
      <c r="I54" s="21">
        <v>10041.843205276993</v>
      </c>
      <c r="J54" s="51">
        <v>15851.988363269669</v>
      </c>
      <c r="K54" s="1">
        <v>34.5</v>
      </c>
      <c r="L54" s="1">
        <v>7.4372383421940871E-2</v>
      </c>
      <c r="M54" s="1">
        <v>58.6</v>
      </c>
      <c r="N54" s="1">
        <v>44.3</v>
      </c>
      <c r="O54" s="1">
        <v>0.944396773639952</v>
      </c>
      <c r="P54" s="24">
        <v>6.9435937860937864</v>
      </c>
      <c r="Q54" s="1">
        <v>3.011252653286898E-3</v>
      </c>
      <c r="R54" s="17">
        <v>1.5210557575581984E-2</v>
      </c>
      <c r="S54" s="25">
        <v>0.16892410656082049</v>
      </c>
      <c r="T54" s="25">
        <v>1.7293364149169539</v>
      </c>
      <c r="U54" s="1">
        <v>2491.1123128739259</v>
      </c>
      <c r="V54" s="1">
        <v>313.92793923424671</v>
      </c>
      <c r="W54" s="1">
        <v>54.47</v>
      </c>
      <c r="X54" s="24">
        <v>248.8689700971637</v>
      </c>
      <c r="Y54" s="24">
        <v>1.0241775434225204</v>
      </c>
      <c r="Z54" s="24">
        <v>0.23661833089481538</v>
      </c>
      <c r="AA54" s="24">
        <v>71.801074879402009</v>
      </c>
      <c r="AB54" s="24">
        <v>4060.6470588235293</v>
      </c>
      <c r="AC54" s="1">
        <v>2301.0333333333333</v>
      </c>
      <c r="AD54" s="24">
        <v>19.0771484375</v>
      </c>
      <c r="AE54" s="24">
        <v>292.2</v>
      </c>
      <c r="AF54" s="24">
        <v>2430.1670526285288</v>
      </c>
      <c r="AG54" s="26">
        <v>112.13715519114601</v>
      </c>
      <c r="AH54" s="24">
        <v>0.95046874999999997</v>
      </c>
      <c r="AI54" s="26">
        <v>0.91429687500000001</v>
      </c>
      <c r="AJ54" s="24">
        <v>5.4291862593208118E-2</v>
      </c>
      <c r="AK54" s="24">
        <v>7.2747621712367092</v>
      </c>
      <c r="AL54" s="24">
        <v>-0.28005978589675895</v>
      </c>
      <c r="AM54" s="26">
        <v>-0.90536649576837813</v>
      </c>
    </row>
    <row r="55" spans="1:39">
      <c r="A55" t="s">
        <v>372</v>
      </c>
      <c r="B55" s="55" t="s">
        <v>130</v>
      </c>
      <c r="C55" s="20">
        <v>26.88</v>
      </c>
      <c r="D55" s="20">
        <v>5.2300503235082674E-2</v>
      </c>
      <c r="E55" s="23">
        <v>20.98</v>
      </c>
      <c r="F55" s="23">
        <v>6901.5</v>
      </c>
      <c r="G55" s="23">
        <v>10961.2</v>
      </c>
      <c r="H55" s="21">
        <v>56596.973121619754</v>
      </c>
      <c r="I55" s="54">
        <v>466128.81108175224</v>
      </c>
      <c r="J55" s="21">
        <v>180410.35370402937</v>
      </c>
      <c r="K55" s="1">
        <v>310.39999999999998</v>
      </c>
      <c r="L55" s="1">
        <v>64.463907587739357</v>
      </c>
      <c r="M55" s="1">
        <v>2085</v>
      </c>
      <c r="N55" s="1">
        <v>143.6</v>
      </c>
      <c r="O55" s="1">
        <v>0.94274081774081775</v>
      </c>
      <c r="P55" s="24">
        <v>4.5300810399216793</v>
      </c>
      <c r="Q55" s="1">
        <v>4.0326689501523792E-3</v>
      </c>
      <c r="R55" s="17">
        <v>2.4116070845042806E-2</v>
      </c>
      <c r="S55" s="25">
        <v>0.25635579373897133</v>
      </c>
      <c r="T55" s="25">
        <v>1.4954242406643825</v>
      </c>
      <c r="U55" s="1">
        <v>2525.3502346251876</v>
      </c>
      <c r="V55" s="1">
        <v>4863.7368589221651</v>
      </c>
      <c r="W55" s="1">
        <v>54.47</v>
      </c>
      <c r="X55" s="24">
        <v>221.02100422506041</v>
      </c>
      <c r="Y55" s="24">
        <v>0.90843735703548789</v>
      </c>
      <c r="Z55" s="24">
        <v>0.32362263904319977</v>
      </c>
      <c r="AA55" s="24">
        <v>74.601333246193064</v>
      </c>
      <c r="AB55" s="24">
        <v>3825.25</v>
      </c>
      <c r="AC55" s="1">
        <v>2110.4827586206898</v>
      </c>
      <c r="AD55" s="24">
        <v>19.166371681415928</v>
      </c>
      <c r="AE55" s="24">
        <v>210.5</v>
      </c>
      <c r="AF55" s="24">
        <v>1601.8108270701264</v>
      </c>
      <c r="AG55" s="26">
        <v>0.12201816874714071</v>
      </c>
      <c r="AH55" s="24">
        <v>0.94588141663350578</v>
      </c>
      <c r="AI55" s="26">
        <v>0.8777556705133307</v>
      </c>
      <c r="AJ55" s="24">
        <v>4.5683690496987818E-2</v>
      </c>
      <c r="AK55" s="24">
        <v>4.8076923076923084</v>
      </c>
      <c r="AL55" s="24">
        <v>-8.0175887869296081E-2</v>
      </c>
      <c r="AM55" s="26">
        <v>-0.59335751347298205</v>
      </c>
    </row>
    <row r="56" spans="1:39">
      <c r="A56" t="s">
        <v>373</v>
      </c>
      <c r="B56" s="52" t="s">
        <v>199</v>
      </c>
      <c r="C56" s="20">
        <v>27.38</v>
      </c>
      <c r="D56" s="20">
        <v>2.5000000000000001E-2</v>
      </c>
      <c r="E56" s="23">
        <v>24.45</v>
      </c>
      <c r="F56" s="23">
        <v>3144</v>
      </c>
      <c r="G56" s="23">
        <v>13204.6</v>
      </c>
      <c r="H56" s="21">
        <v>0</v>
      </c>
      <c r="I56" s="21">
        <v>49139.395841322788</v>
      </c>
      <c r="J56" s="51">
        <v>75427.372903454787</v>
      </c>
      <c r="K56" s="1">
        <v>23.6</v>
      </c>
      <c r="L56" s="1">
        <v>0.48161993769470407</v>
      </c>
      <c r="M56" s="1">
        <v>72.8</v>
      </c>
      <c r="N56" s="1">
        <v>30.8</v>
      </c>
      <c r="O56" s="1">
        <v>0.93062098501070667</v>
      </c>
      <c r="P56" s="24">
        <v>5.7848109965635741</v>
      </c>
      <c r="Q56" s="1">
        <v>1.3876693840988374E-3</v>
      </c>
      <c r="R56" s="17">
        <v>1.5420560747663551E-2</v>
      </c>
      <c r="S56" s="25">
        <v>0.2308411214953271</v>
      </c>
      <c r="T56" s="25">
        <v>0.84780657395701642</v>
      </c>
      <c r="U56" s="1">
        <v>3922.2507788161993</v>
      </c>
      <c r="V56" s="1">
        <v>290.33787823733059</v>
      </c>
      <c r="W56" s="1">
        <v>54.47</v>
      </c>
      <c r="X56" s="24">
        <v>285.0827956671622</v>
      </c>
      <c r="Y56" s="24">
        <v>1.9571651090342681</v>
      </c>
      <c r="Z56" s="24">
        <v>0.15872274143302181</v>
      </c>
      <c r="AA56" s="24">
        <v>73.317757009345797</v>
      </c>
      <c r="AB56" s="24">
        <v>2568</v>
      </c>
      <c r="AC56" s="1">
        <v>713.33333333333337</v>
      </c>
      <c r="AD56" s="24">
        <v>17.40625</v>
      </c>
      <c r="AE56" s="24">
        <v>164</v>
      </c>
      <c r="AF56" s="24">
        <v>1470.5837959501559</v>
      </c>
      <c r="AG56" s="26">
        <v>0.68535825545171336</v>
      </c>
      <c r="AH56" s="24">
        <v>0.96693177061532021</v>
      </c>
      <c r="AI56" s="26">
        <v>0.88865634156550855</v>
      </c>
      <c r="AJ56" s="24">
        <v>5.1163769984546657E-2</v>
      </c>
      <c r="AK56" s="24">
        <v>7.4257425742574252</v>
      </c>
      <c r="AL56" s="24">
        <v>-0.50983339243909553</v>
      </c>
      <c r="AM56" s="26">
        <v>-0.74617235837084572</v>
      </c>
    </row>
    <row r="57" spans="1:39">
      <c r="A57" t="s">
        <v>373</v>
      </c>
      <c r="B57" s="52" t="s">
        <v>201</v>
      </c>
      <c r="C57" s="20">
        <v>25.37</v>
      </c>
      <c r="D57" s="20">
        <v>3.4132016853215305E-2</v>
      </c>
      <c r="E57" s="23">
        <v>17.89</v>
      </c>
      <c r="F57" s="23">
        <v>2531.1999999999998</v>
      </c>
      <c r="G57" s="23">
        <v>13921.8</v>
      </c>
      <c r="H57" s="21">
        <v>0</v>
      </c>
      <c r="I57" s="21">
        <v>32948.431722223257</v>
      </c>
      <c r="J57" s="51">
        <v>118827.92884452846</v>
      </c>
      <c r="K57" s="1">
        <v>34.9</v>
      </c>
      <c r="L57" s="1">
        <v>0.22807166872366685</v>
      </c>
      <c r="M57" s="1">
        <v>74.7</v>
      </c>
      <c r="N57" s="1">
        <v>28.3</v>
      </c>
      <c r="O57" s="1">
        <v>0.96879063719115732</v>
      </c>
      <c r="P57" s="24">
        <v>5.4006603649730867</v>
      </c>
      <c r="Q57" s="1">
        <v>3.8954910256012226E-3</v>
      </c>
      <c r="R57" s="17">
        <v>1.4384815082776524E-2</v>
      </c>
      <c r="S57" s="25">
        <v>0.15823296591054178</v>
      </c>
      <c r="T57" s="25">
        <v>1.1371777175252651</v>
      </c>
      <c r="U57" s="1">
        <v>3491.4669957866963</v>
      </c>
      <c r="V57" s="1">
        <v>696.3064719922902</v>
      </c>
      <c r="W57" s="1">
        <v>54.47</v>
      </c>
      <c r="X57" s="24">
        <v>166.54358150708265</v>
      </c>
      <c r="Y57" s="24">
        <v>0.74477592884197985</v>
      </c>
      <c r="Z57" s="24">
        <v>0.12644167340511556</v>
      </c>
      <c r="AA57" s="24">
        <v>74.643571519768486</v>
      </c>
      <c r="AB57" s="24">
        <v>4699.3999999999996</v>
      </c>
      <c r="AC57" s="1">
        <v>1174.8499999999999</v>
      </c>
      <c r="AD57" s="24">
        <v>22.920289855072465</v>
      </c>
      <c r="AE57" s="24">
        <v>272.5</v>
      </c>
      <c r="AF57" s="24">
        <v>1076.6750508575565</v>
      </c>
      <c r="AG57" s="26">
        <v>6.4263523002936545</v>
      </c>
      <c r="AH57" s="24">
        <v>0.98553345388788427</v>
      </c>
      <c r="AI57" s="26">
        <v>0.9154611211573237</v>
      </c>
      <c r="AJ57" s="24">
        <v>4.5506118489404071E-2</v>
      </c>
      <c r="AK57" s="24">
        <v>5.9880239520958085</v>
      </c>
      <c r="AL57" s="24">
        <v>-0.14667152342178702</v>
      </c>
      <c r="AM57" s="26">
        <v>-0.82009135631748442</v>
      </c>
    </row>
    <row r="58" spans="1:39">
      <c r="A58" t="s">
        <v>372</v>
      </c>
      <c r="B58" s="55" t="s">
        <v>95</v>
      </c>
      <c r="C58" s="20">
        <v>22.78</v>
      </c>
      <c r="D58" s="20">
        <v>6.6892187627504651E-2</v>
      </c>
      <c r="E58" s="23">
        <v>13.2</v>
      </c>
      <c r="F58" s="23">
        <v>3012.8</v>
      </c>
      <c r="G58" s="23">
        <v>18786</v>
      </c>
      <c r="H58" s="21">
        <v>0</v>
      </c>
      <c r="I58" s="54">
        <v>576235.23814608657</v>
      </c>
      <c r="J58" s="21">
        <v>166239.72808877088</v>
      </c>
      <c r="K58" s="1">
        <v>358.7</v>
      </c>
      <c r="L58" s="1">
        <v>83.987922759070912</v>
      </c>
      <c r="M58" s="1">
        <v>1351.6</v>
      </c>
      <c r="N58" s="1">
        <v>208.3</v>
      </c>
      <c r="O58" s="1">
        <v>0.95855904658721558</v>
      </c>
      <c r="P58" s="24">
        <v>4.1034071078952969</v>
      </c>
      <c r="Q58" s="1">
        <v>2.9802541367557459E-3</v>
      </c>
      <c r="R58" s="17">
        <v>2.2307287146047076E-2</v>
      </c>
      <c r="S58" s="25">
        <v>0.15730087018449693</v>
      </c>
      <c r="T58" s="25">
        <v>0.93205525773195896</v>
      </c>
      <c r="U58" s="1">
        <v>2455.0441768855853</v>
      </c>
      <c r="V58" s="1">
        <v>15188.480871707026</v>
      </c>
      <c r="W58" s="1">
        <v>54.47</v>
      </c>
      <c r="X58" s="24">
        <v>583.83269492884438</v>
      </c>
      <c r="Y58" s="24">
        <v>0.32685702416190032</v>
      </c>
      <c r="Z58" s="24">
        <v>4.1205053449951405</v>
      </c>
      <c r="AA58" s="24">
        <v>73.958263785339653</v>
      </c>
      <c r="AB58" s="24">
        <v>7094.6842105263158</v>
      </c>
      <c r="AC58" s="1">
        <v>998.51111111111106</v>
      </c>
      <c r="AD58" s="24">
        <v>20.902587519025875</v>
      </c>
      <c r="AE58" s="24">
        <v>473.92307692307691</v>
      </c>
      <c r="AF58" s="24">
        <v>1372.5441536658284</v>
      </c>
      <c r="AG58" s="26">
        <v>129.60407718158146</v>
      </c>
      <c r="AH58" s="24">
        <v>0.96845327890673527</v>
      </c>
      <c r="AI58" s="26">
        <v>0.92727837430118021</v>
      </c>
      <c r="AJ58" s="24">
        <v>5.1206770753230012E-2</v>
      </c>
      <c r="AK58" s="24">
        <v>3.1380753138075312</v>
      </c>
      <c r="AL58" s="24">
        <v>-0.42895327510481585</v>
      </c>
      <c r="AM58" s="26">
        <v>-0.84990082286313662</v>
      </c>
    </row>
    <row r="59" spans="1:39">
      <c r="A59" t="s">
        <v>375</v>
      </c>
      <c r="B59" s="60" t="s">
        <v>204</v>
      </c>
      <c r="C59" s="20">
        <v>28.43</v>
      </c>
      <c r="D59" s="20">
        <v>2.3220418357789572E-2</v>
      </c>
      <c r="E59" s="23">
        <v>25.92</v>
      </c>
      <c r="F59" s="23">
        <v>2789.5</v>
      </c>
      <c r="G59" s="23">
        <v>16737.2</v>
      </c>
      <c r="H59" s="21">
        <v>0</v>
      </c>
      <c r="I59" s="21">
        <v>23966.068221655991</v>
      </c>
      <c r="J59" s="59">
        <v>95089.739709072295</v>
      </c>
      <c r="K59" s="1">
        <v>27.6</v>
      </c>
      <c r="L59" s="1">
        <v>0.16679675304402122</v>
      </c>
      <c r="M59" s="1">
        <v>55.5</v>
      </c>
      <c r="N59" s="1">
        <v>31.3</v>
      </c>
      <c r="O59" s="1">
        <v>0.95612644042710648</v>
      </c>
      <c r="P59" s="24">
        <v>3.4297266125587358</v>
      </c>
      <c r="Q59" s="1">
        <v>6.1635983985361617E-3</v>
      </c>
      <c r="R59" s="17">
        <v>2.9698719950046831E-2</v>
      </c>
      <c r="S59" s="25">
        <v>0.28289884483296907</v>
      </c>
      <c r="T59" s="25">
        <v>29.335555278574098</v>
      </c>
      <c r="U59" s="1">
        <v>3758.6740762566346</v>
      </c>
      <c r="V59" s="1">
        <v>700.47582796698134</v>
      </c>
      <c r="W59" s="1">
        <v>54.47</v>
      </c>
      <c r="X59" s="24">
        <v>117.54692271975597</v>
      </c>
      <c r="Y59" s="24">
        <v>2.3103340618170467</v>
      </c>
      <c r="Z59" s="24">
        <v>0.19711988760536997</v>
      </c>
      <c r="AA59" s="24">
        <v>72.873087730252877</v>
      </c>
      <c r="AB59" s="24">
        <v>2847.1111111111113</v>
      </c>
      <c r="AC59" s="1">
        <v>420.06557377049182</v>
      </c>
      <c r="AD59" s="24">
        <v>17.110619469026549</v>
      </c>
      <c r="AE59" s="24">
        <v>134.4</v>
      </c>
      <c r="AF59" s="24">
        <v>1913.9666371370593</v>
      </c>
      <c r="AG59" s="26">
        <v>0</v>
      </c>
      <c r="AH59" s="24">
        <v>0.95482049213392495</v>
      </c>
      <c r="AI59" s="26">
        <v>0.81121419927390082</v>
      </c>
      <c r="AJ59" s="24">
        <v>4.8435040903049516E-2</v>
      </c>
      <c r="AK59" s="24">
        <v>7.6219512195121952</v>
      </c>
      <c r="AL59" s="24">
        <v>-0.27278044824516179</v>
      </c>
      <c r="AM59" s="26">
        <v>-0.81437078276436514</v>
      </c>
    </row>
    <row r="60" spans="1:39">
      <c r="A60" t="s">
        <v>373</v>
      </c>
      <c r="B60" s="52" t="s">
        <v>206</v>
      </c>
      <c r="C60" s="20">
        <v>21.66</v>
      </c>
      <c r="D60" s="20">
        <v>6.3515127388535028E-2</v>
      </c>
      <c r="E60" s="23">
        <v>12.35</v>
      </c>
      <c r="F60" s="23">
        <v>6140.7</v>
      </c>
      <c r="G60" s="23">
        <v>38379.199999999997</v>
      </c>
      <c r="H60" s="21">
        <v>0</v>
      </c>
      <c r="I60" s="21">
        <v>17409.827677151305</v>
      </c>
      <c r="J60" s="51">
        <v>87299.766032789063</v>
      </c>
      <c r="K60" s="1">
        <v>39.299999999999997</v>
      </c>
      <c r="L60" s="1">
        <v>1.7777269108280256</v>
      </c>
      <c r="M60" s="1">
        <v>211.5</v>
      </c>
      <c r="N60" s="1">
        <v>36.5</v>
      </c>
      <c r="O60" s="1">
        <v>0.96172056008864715</v>
      </c>
      <c r="P60" s="24">
        <v>23.940546448087431</v>
      </c>
      <c r="Q60" s="1">
        <v>1.5763573428797316E-3</v>
      </c>
      <c r="R60" s="17">
        <v>1.2161624203821657E-2</v>
      </c>
      <c r="S60" s="25">
        <v>0.11793391719745223</v>
      </c>
      <c r="T60" s="25">
        <v>0.72440354360775927</v>
      </c>
      <c r="U60" s="1">
        <v>3256.0728503184714</v>
      </c>
      <c r="V60" s="1">
        <v>1804.0627932654627</v>
      </c>
      <c r="W60" s="1">
        <v>54.47</v>
      </c>
      <c r="X60" s="24">
        <v>3599.8269199777551</v>
      </c>
      <c r="Y60" s="24">
        <v>0.13136942675159233</v>
      </c>
      <c r="Z60" s="24">
        <v>0.12494028662420383</v>
      </c>
      <c r="AA60" s="24">
        <v>74.207802547770697</v>
      </c>
      <c r="AB60" s="24">
        <v>12560</v>
      </c>
      <c r="AC60" s="1">
        <v>1860.7407407407406</v>
      </c>
      <c r="AD60" s="24">
        <v>24.248587570621471</v>
      </c>
      <c r="AE60" s="24">
        <v>328.33333333333331</v>
      </c>
      <c r="AF60" s="24">
        <v>1738.8222267117835</v>
      </c>
      <c r="AG60" s="26">
        <v>229.16003184713375</v>
      </c>
      <c r="AH60" s="24">
        <v>0.97354689964810093</v>
      </c>
      <c r="AI60" s="26">
        <v>0.88193180439267083</v>
      </c>
      <c r="AJ60" s="24">
        <v>3.9830478095426024E-2</v>
      </c>
      <c r="AK60" s="24">
        <v>1.8050541516245489</v>
      </c>
      <c r="AL60" s="24">
        <v>-0.68165436136909785</v>
      </c>
      <c r="AM60" s="26">
        <v>-0.92505684826781842</v>
      </c>
    </row>
    <row r="61" spans="1:39">
      <c r="A61" t="s">
        <v>373</v>
      </c>
      <c r="B61" s="52" t="s">
        <v>117</v>
      </c>
      <c r="C61" s="20">
        <v>32.28</v>
      </c>
      <c r="D61" s="20">
        <v>0.19467505906743493</v>
      </c>
      <c r="E61" s="23">
        <v>5.47</v>
      </c>
      <c r="F61" s="23">
        <v>912.7</v>
      </c>
      <c r="G61" s="23">
        <v>15617.9</v>
      </c>
      <c r="H61" s="21">
        <v>0</v>
      </c>
      <c r="I61" s="21">
        <v>186962.65110322175</v>
      </c>
      <c r="J61" s="51">
        <v>281283.94818251225</v>
      </c>
      <c r="K61" s="1">
        <v>110.1</v>
      </c>
      <c r="L61" s="1">
        <v>1.8919649611042109</v>
      </c>
      <c r="M61" s="1">
        <v>195.8</v>
      </c>
      <c r="N61" s="1">
        <v>215.7</v>
      </c>
      <c r="O61" s="1">
        <v>0.95725190839694652</v>
      </c>
      <c r="P61" s="24">
        <v>5.3448141377209017</v>
      </c>
      <c r="Q61" s="1">
        <v>3.6688794362643318E-3</v>
      </c>
      <c r="R61" s="17">
        <v>3.1662946741251946E-2</v>
      </c>
      <c r="S61" s="25">
        <v>0.24556177099578824</v>
      </c>
      <c r="T61" s="25">
        <v>1.4304053371920851</v>
      </c>
      <c r="U61" s="1">
        <v>3942.9953277892437</v>
      </c>
      <c r="V61" s="1">
        <v>21364.412830931175</v>
      </c>
      <c r="W61" s="1">
        <v>54.47</v>
      </c>
      <c r="X61" s="24">
        <v>3174.6850821383509</v>
      </c>
      <c r="Y61" s="24">
        <v>0.2224951205162447</v>
      </c>
      <c r="Z61" s="24">
        <v>0.87957714253695796</v>
      </c>
      <c r="AA61" s="24">
        <v>77.990960114305992</v>
      </c>
      <c r="AB61" s="24">
        <v>9311.391304347826</v>
      </c>
      <c r="AC61" s="1">
        <v>743.61805555555554</v>
      </c>
      <c r="AD61" s="24">
        <v>14.551406649616368</v>
      </c>
      <c r="AE61" s="24">
        <v>229.47619047619048</v>
      </c>
      <c r="AF61" s="24">
        <v>1373.0056973225878</v>
      </c>
      <c r="AG61" s="26">
        <v>406.46951111775195</v>
      </c>
      <c r="AH61" s="24">
        <v>0.93388627960427706</v>
      </c>
      <c r="AI61" s="26">
        <v>0.9188168282202458</v>
      </c>
      <c r="AJ61" s="24">
        <v>3.9303583331321307E-2</v>
      </c>
      <c r="AK61" s="24">
        <v>10.508849557522124</v>
      </c>
      <c r="AL61" s="24">
        <v>-0.34535240916243737</v>
      </c>
      <c r="AM61" s="26">
        <v>-0.96275654141918077</v>
      </c>
    </row>
    <row r="62" spans="1:39">
      <c r="A62" t="s">
        <v>373</v>
      </c>
      <c r="B62" s="52" t="s">
        <v>152</v>
      </c>
      <c r="C62" s="20">
        <v>24.19</v>
      </c>
      <c r="D62" s="20">
        <v>6.5232240437158473E-2</v>
      </c>
      <c r="E62" s="23">
        <v>11.6</v>
      </c>
      <c r="F62" s="23">
        <v>3924.5</v>
      </c>
      <c r="G62" s="23">
        <v>15698</v>
      </c>
      <c r="H62" s="21">
        <v>0</v>
      </c>
      <c r="I62" s="21">
        <v>43811.289309913664</v>
      </c>
      <c r="J62" s="51">
        <v>55006.080563722411</v>
      </c>
      <c r="K62" s="1">
        <v>61.3</v>
      </c>
      <c r="L62" s="1">
        <v>0.39830942622950821</v>
      </c>
      <c r="M62" s="1">
        <v>151.5</v>
      </c>
      <c r="N62" s="1">
        <v>85.4</v>
      </c>
      <c r="O62" s="1">
        <v>0.96900212314225054</v>
      </c>
      <c r="P62" s="24">
        <v>4.5032412060301503</v>
      </c>
      <c r="Q62" s="1">
        <v>1.1928930270285586E-3</v>
      </c>
      <c r="R62" s="17">
        <v>2.0662568306010928E-2</v>
      </c>
      <c r="S62" s="25">
        <v>0.16077527322404372</v>
      </c>
      <c r="T62" s="25">
        <v>463.02793233082707</v>
      </c>
      <c r="U62" s="1">
        <v>4610.6088669740438</v>
      </c>
      <c r="V62" s="1">
        <v>296.20588306905989</v>
      </c>
      <c r="W62" s="1">
        <v>54.47</v>
      </c>
      <c r="X62" s="24">
        <v>997.94022375417717</v>
      </c>
      <c r="Y62" s="24">
        <v>0.23053278688524592</v>
      </c>
      <c r="Z62" s="24">
        <v>8.5553278688524595E-2</v>
      </c>
      <c r="AA62" s="24">
        <v>75.187841530054641</v>
      </c>
      <c r="AB62" s="24">
        <v>5856</v>
      </c>
      <c r="AC62" s="1">
        <v>1673.1428571428571</v>
      </c>
      <c r="AD62" s="24">
        <v>19.983425414364643</v>
      </c>
      <c r="AE62" s="24">
        <v>360</v>
      </c>
      <c r="AF62" s="24">
        <v>4265.4395824795083</v>
      </c>
      <c r="AG62" s="26">
        <v>267.85704918032786</v>
      </c>
      <c r="AH62" s="24">
        <v>0.91554222888555725</v>
      </c>
      <c r="AI62" s="26">
        <v>0.86756621689155422</v>
      </c>
      <c r="AJ62" s="24">
        <v>5.18889006363158E-2</v>
      </c>
      <c r="AK62" s="24">
        <v>0</v>
      </c>
      <c r="AL62" s="24">
        <v>-0.36052856263249006</v>
      </c>
      <c r="AM62" s="26">
        <v>-0.75024067344177681</v>
      </c>
    </row>
    <row r="63" spans="1:39">
      <c r="A63" t="s">
        <v>372</v>
      </c>
      <c r="B63" s="55" t="s">
        <v>212</v>
      </c>
      <c r="C63" s="20">
        <v>29.09</v>
      </c>
      <c r="D63" s="20">
        <v>1.6534158868641385E-2</v>
      </c>
      <c r="E63" s="23">
        <v>31.99</v>
      </c>
      <c r="F63" s="23">
        <v>7474.6</v>
      </c>
      <c r="G63" s="23">
        <v>19705.599999999999</v>
      </c>
      <c r="H63" s="21">
        <v>29884.498434257286</v>
      </c>
      <c r="I63" s="54">
        <v>70892.329440597881</v>
      </c>
      <c r="J63" s="21">
        <v>41801.936918768261</v>
      </c>
      <c r="K63" s="1">
        <v>20.2</v>
      </c>
      <c r="L63" s="1">
        <v>0.2332723562935341</v>
      </c>
      <c r="M63" s="1">
        <v>66.5</v>
      </c>
      <c r="N63" s="1">
        <v>26.3</v>
      </c>
      <c r="O63" s="1">
        <v>0.91164614881795403</v>
      </c>
      <c r="P63" s="24">
        <v>3.2287456393144245</v>
      </c>
      <c r="Q63" s="1">
        <v>7.3683913164102445E-3</v>
      </c>
      <c r="R63" s="17">
        <v>1.3649475831984803E-2</v>
      </c>
      <c r="S63" s="25">
        <v>0.16727643706465911</v>
      </c>
      <c r="T63" s="25">
        <v>65.093762509622778</v>
      </c>
      <c r="U63" s="1">
        <v>4593.4883557306694</v>
      </c>
      <c r="V63" s="1">
        <v>629.41382521195521</v>
      </c>
      <c r="W63" s="1">
        <v>54.47</v>
      </c>
      <c r="X63" s="24">
        <v>128.88643613618962</v>
      </c>
      <c r="Y63" s="24">
        <v>1.2207134313656514</v>
      </c>
      <c r="Z63" s="24">
        <v>0.72686976711461337</v>
      </c>
      <c r="AA63" s="24">
        <v>72.201505663828897</v>
      </c>
      <c r="AB63" s="24">
        <v>2584.181818181818</v>
      </c>
      <c r="AC63" s="1">
        <v>1137.04</v>
      </c>
      <c r="AD63" s="24">
        <v>19.691037735849058</v>
      </c>
      <c r="AE63" s="24">
        <v>189.25</v>
      </c>
      <c r="AF63" s="24">
        <v>1778.0861957362979</v>
      </c>
      <c r="AG63" s="26">
        <v>30.528389502568071</v>
      </c>
      <c r="AH63" s="24">
        <v>0.87717466945024358</v>
      </c>
      <c r="AI63" s="26">
        <v>0.81332637439109257</v>
      </c>
      <c r="AJ63" s="24">
        <v>2.9893078877271672E-2</v>
      </c>
      <c r="AK63" s="24">
        <v>5.9453032104637336</v>
      </c>
      <c r="AL63" s="24">
        <v>-0.46826728204971108</v>
      </c>
      <c r="AM63" s="26">
        <v>-0.80472552087585592</v>
      </c>
    </row>
    <row r="64" spans="1:39">
      <c r="A64" t="s">
        <v>372</v>
      </c>
      <c r="B64" s="55" t="s">
        <v>80</v>
      </c>
      <c r="C64" s="20">
        <v>38.32</v>
      </c>
      <c r="D64" s="20">
        <v>0.11799049868130523</v>
      </c>
      <c r="E64" s="23">
        <v>8.86</v>
      </c>
      <c r="F64" s="23">
        <v>1032.0999999999999</v>
      </c>
      <c r="G64" s="23">
        <v>28834</v>
      </c>
      <c r="H64" s="21">
        <v>147442.4272495698</v>
      </c>
      <c r="I64" s="54">
        <v>499310.61218458629</v>
      </c>
      <c r="J64" s="21">
        <v>275706.02205711947</v>
      </c>
      <c r="K64" s="1">
        <v>211.3</v>
      </c>
      <c r="L64" s="1">
        <v>15.260184053568151</v>
      </c>
      <c r="M64" s="1">
        <v>941</v>
      </c>
      <c r="N64" s="1">
        <v>253.6</v>
      </c>
      <c r="O64" s="1">
        <v>0.95484287523094258</v>
      </c>
      <c r="P64" s="24">
        <v>18.429699367088606</v>
      </c>
      <c r="Q64" s="1">
        <v>1.7740615961809184E-3</v>
      </c>
      <c r="R64" s="17">
        <v>3.0031938919066085E-2</v>
      </c>
      <c r="S64" s="25">
        <v>0.26694363854210768</v>
      </c>
      <c r="T64" s="25">
        <v>1.5242638364843324</v>
      </c>
      <c r="U64" s="1">
        <v>3401.7035689313357</v>
      </c>
      <c r="V64" s="1">
        <v>84766.025351510238</v>
      </c>
      <c r="W64" s="1">
        <v>57.46</v>
      </c>
      <c r="X64" s="24">
        <v>5309.3155329604433</v>
      </c>
      <c r="Y64" s="24">
        <v>6.6804273074759613E-2</v>
      </c>
      <c r="Z64" s="24">
        <v>1.0072357303314188</v>
      </c>
      <c r="AA64" s="24">
        <v>77.047395053125584</v>
      </c>
      <c r="AB64" s="24">
        <v>13234.587301587302</v>
      </c>
      <c r="AC64" s="1">
        <v>582.24790502793292</v>
      </c>
      <c r="AD64" s="24">
        <v>20.900797832304683</v>
      </c>
      <c r="AE64" s="24">
        <v>400.72307692307692</v>
      </c>
      <c r="AF64" s="24">
        <v>667.58437644747596</v>
      </c>
      <c r="AG64" s="26">
        <v>631.47428755101771</v>
      </c>
      <c r="AH64" s="24">
        <v>0.94010295255627063</v>
      </c>
      <c r="AI64" s="26">
        <v>0.93239833314908893</v>
      </c>
      <c r="AJ64" s="24">
        <v>4.2880566650197328E-2</v>
      </c>
      <c r="AK64" s="24">
        <v>9.1417296941795474</v>
      </c>
      <c r="AL64" s="24">
        <v>-0.73143886872507513</v>
      </c>
      <c r="AM64" s="26">
        <v>-0.92856826216434485</v>
      </c>
    </row>
    <row r="65" spans="1:39">
      <c r="A65" t="s">
        <v>373</v>
      </c>
      <c r="B65" s="52" t="s">
        <v>120</v>
      </c>
      <c r="C65" s="20">
        <v>42.71</v>
      </c>
      <c r="D65" s="20">
        <v>9.1469657336580926E-2</v>
      </c>
      <c r="E65" s="23">
        <v>8.9</v>
      </c>
      <c r="F65" s="23">
        <v>1510</v>
      </c>
      <c r="G65" s="23">
        <v>36709.300000000003</v>
      </c>
      <c r="H65" s="21">
        <v>14392.309706073174</v>
      </c>
      <c r="I65" s="21">
        <v>62723.331960046235</v>
      </c>
      <c r="J65" s="51">
        <v>86017.984487730937</v>
      </c>
      <c r="K65" s="1">
        <v>54.7</v>
      </c>
      <c r="L65" s="1">
        <v>1.0789904237932944</v>
      </c>
      <c r="M65" s="1">
        <v>285</v>
      </c>
      <c r="N65" s="1">
        <v>81.099999999999994</v>
      </c>
      <c r="O65" s="1">
        <v>0.95212747140238108</v>
      </c>
      <c r="P65" s="24">
        <v>0</v>
      </c>
      <c r="Q65" s="1">
        <v>6.3188510188928269E-3</v>
      </c>
      <c r="R65" s="17">
        <v>3.1493879241647267E-2</v>
      </c>
      <c r="S65" s="25">
        <v>0.24095122752833018</v>
      </c>
      <c r="T65" s="25">
        <v>0.75810821080455981</v>
      </c>
      <c r="U65" s="1">
        <v>2159.9238508867111</v>
      </c>
      <c r="V65" s="1">
        <v>47741.155596833749</v>
      </c>
      <c r="W65" s="1">
        <v>54.47</v>
      </c>
      <c r="X65" s="24">
        <v>17530.588973658603</v>
      </c>
      <c r="Y65" s="24">
        <v>5.5827439186360104E-3</v>
      </c>
      <c r="Z65" s="24">
        <v>0.32398463844979808</v>
      </c>
      <c r="AA65" s="24">
        <v>79.206259876729419</v>
      </c>
      <c r="AB65" s="24">
        <v>24679.222222222223</v>
      </c>
      <c r="AC65" s="1">
        <v>1017.0009157509157</v>
      </c>
      <c r="AD65" s="24">
        <v>19.767370362779257</v>
      </c>
      <c r="AE65" s="24">
        <v>405.11250000000001</v>
      </c>
      <c r="AF65" s="24">
        <v>1354.0953890677267</v>
      </c>
      <c r="AG65" s="26">
        <v>61.708025815688408</v>
      </c>
      <c r="AH65" s="24">
        <v>0.96265523971519851</v>
      </c>
      <c r="AI65" s="26">
        <v>0.96319314964436153</v>
      </c>
      <c r="AJ65" s="24">
        <v>4.1335278633207052E-2</v>
      </c>
      <c r="AK65" s="24">
        <v>10.174880763116057</v>
      </c>
      <c r="AL65" s="24">
        <v>-0.44657669597072636</v>
      </c>
      <c r="AM65" s="26">
        <v>-0.86576216288983854</v>
      </c>
    </row>
    <row r="66" spans="1:39">
      <c r="A66" t="s">
        <v>373</v>
      </c>
      <c r="B66" s="52" t="s">
        <v>218</v>
      </c>
      <c r="C66" s="20">
        <v>15.88</v>
      </c>
      <c r="D66" s="20">
        <v>3.6422877756443824E-2</v>
      </c>
      <c r="E66" s="23">
        <v>15.05</v>
      </c>
      <c r="F66" s="23">
        <v>17296.599999999999</v>
      </c>
      <c r="G66" s="23">
        <v>115311</v>
      </c>
      <c r="H66" s="21">
        <v>0</v>
      </c>
      <c r="I66" s="21">
        <v>17339.839382841532</v>
      </c>
      <c r="J66" s="51">
        <v>45559.513737850226</v>
      </c>
      <c r="K66" s="1">
        <v>36.4</v>
      </c>
      <c r="L66" s="1">
        <v>0.4746028975388375</v>
      </c>
      <c r="M66" s="1">
        <v>66.400000000000006</v>
      </c>
      <c r="N66" s="1">
        <v>46.3</v>
      </c>
      <c r="O66" s="1">
        <v>0.96244673936592762</v>
      </c>
      <c r="P66" s="24">
        <v>23.037157748436414</v>
      </c>
      <c r="Q66" s="1">
        <v>1.1489681532967156E-3</v>
      </c>
      <c r="R66" s="17">
        <v>2.7637167626694595E-3</v>
      </c>
      <c r="S66" s="25">
        <v>3.2437307267120498E-2</v>
      </c>
      <c r="T66" s="25">
        <v>61.241157024793388</v>
      </c>
      <c r="U66" s="1">
        <v>2206.2925466922675</v>
      </c>
      <c r="V66" s="1">
        <v>551.16557646947388</v>
      </c>
      <c r="W66" s="1">
        <v>54.47</v>
      </c>
      <c r="X66" s="24">
        <v>564.70877832274994</v>
      </c>
      <c r="Y66" s="24">
        <v>0.31419095828242277</v>
      </c>
      <c r="Z66" s="24">
        <v>0.14269506021993367</v>
      </c>
      <c r="AA66" s="24">
        <v>71.687903648106115</v>
      </c>
      <c r="AB66" s="24">
        <v>11458</v>
      </c>
      <c r="AC66" s="1">
        <v>1718.7</v>
      </c>
      <c r="AD66" s="24">
        <v>24.633333333333333</v>
      </c>
      <c r="AE66" s="24">
        <v>119.5</v>
      </c>
      <c r="AF66" s="24">
        <v>1032.944970617327</v>
      </c>
      <c r="AG66" s="26">
        <v>0</v>
      </c>
      <c r="AH66" s="24">
        <v>0.94491697043337386</v>
      </c>
      <c r="AI66" s="26">
        <v>0.82908059943296886</v>
      </c>
      <c r="AJ66" s="24">
        <v>4.546778140206794E-2</v>
      </c>
      <c r="AK66" s="24">
        <v>6.756756756756757</v>
      </c>
      <c r="AL66" s="24">
        <v>-0.58066813068720491</v>
      </c>
      <c r="AM66" s="26">
        <v>-0.8270273967684949</v>
      </c>
    </row>
    <row r="67" spans="1:39">
      <c r="A67" t="s">
        <v>371</v>
      </c>
      <c r="B67" s="28" t="s">
        <v>220</v>
      </c>
      <c r="C67" s="20">
        <v>21.77</v>
      </c>
      <c r="D67" s="20">
        <v>5.3545807169628097E-2</v>
      </c>
      <c r="E67" s="23">
        <v>11.65</v>
      </c>
      <c r="F67" s="23">
        <v>3623.8</v>
      </c>
      <c r="G67" s="23">
        <v>15483.4</v>
      </c>
      <c r="H67" s="47">
        <v>67180.803488671838</v>
      </c>
      <c r="I67" s="21">
        <v>21538.195464565739</v>
      </c>
      <c r="J67" s="21">
        <v>56189.492840194784</v>
      </c>
      <c r="K67" s="1">
        <v>49.2</v>
      </c>
      <c r="L67" s="1">
        <v>0.9484209033229497</v>
      </c>
      <c r="M67" s="1">
        <v>380.2</v>
      </c>
      <c r="N67" s="1">
        <v>61.2</v>
      </c>
      <c r="O67" s="1">
        <v>0.94359242710891067</v>
      </c>
      <c r="P67" s="24">
        <v>9.6786525649566943</v>
      </c>
      <c r="Q67" s="1">
        <v>7.8747283327448535E-3</v>
      </c>
      <c r="R67" s="17">
        <v>1.3611491481224871E-2</v>
      </c>
      <c r="S67" s="25">
        <v>0.17030730874354205</v>
      </c>
      <c r="T67" s="25">
        <v>2.3857686663405522</v>
      </c>
      <c r="U67" s="1">
        <v>1917.3127424291192</v>
      </c>
      <c r="V67" s="1">
        <v>9395.7805303358564</v>
      </c>
      <c r="W67" s="1">
        <v>54.47</v>
      </c>
      <c r="X67" s="24">
        <v>1579.089352839216</v>
      </c>
      <c r="Y67" s="24">
        <v>0.16448355437231657</v>
      </c>
      <c r="Z67" s="24">
        <v>0.1709265088570166</v>
      </c>
      <c r="AA67" s="24">
        <v>75.481039383309422</v>
      </c>
      <c r="AB67" s="24">
        <v>14100.076923076924</v>
      </c>
      <c r="AC67" s="1">
        <v>1851.5252525252524</v>
      </c>
      <c r="AD67" s="24">
        <v>26.464628297362111</v>
      </c>
      <c r="AE67" s="24">
        <v>293.35000000000002</v>
      </c>
      <c r="AF67" s="24">
        <v>1149.9441169169834</v>
      </c>
      <c r="AG67" s="26">
        <v>172.36485616554191</v>
      </c>
      <c r="AH67" s="24">
        <v>0.95541954369108806</v>
      </c>
      <c r="AI67" s="26">
        <v>0.87604868415524029</v>
      </c>
      <c r="AJ67" s="24">
        <v>4.2213639396389974E-2</v>
      </c>
      <c r="AK67" s="24">
        <v>5.0902360018509949</v>
      </c>
      <c r="AL67" s="24">
        <v>-0.62930047387197841</v>
      </c>
      <c r="AM67" s="26">
        <v>-0.95269607713446036</v>
      </c>
    </row>
    <row r="68" spans="1:39">
      <c r="A68" t="s">
        <v>372</v>
      </c>
      <c r="B68" s="55" t="s">
        <v>221</v>
      </c>
      <c r="C68" s="20">
        <v>28.79</v>
      </c>
      <c r="D68" s="20">
        <v>4.0359752670039349E-2</v>
      </c>
      <c r="E68" s="23">
        <v>19.690000000000001</v>
      </c>
      <c r="F68" s="23">
        <v>1945.2</v>
      </c>
      <c r="G68" s="23">
        <v>11671.3</v>
      </c>
      <c r="H68" s="21">
        <v>0</v>
      </c>
      <c r="I68" s="54">
        <v>75118.00960979081</v>
      </c>
      <c r="J68" s="21">
        <v>57802.555474270222</v>
      </c>
      <c r="K68" s="1">
        <v>34.200000000000003</v>
      </c>
      <c r="L68" s="1">
        <v>1.1424395727937042</v>
      </c>
      <c r="M68" s="1">
        <v>50.1</v>
      </c>
      <c r="N68" s="1">
        <v>24.1</v>
      </c>
      <c r="O68" s="1">
        <v>0.97820965842167251</v>
      </c>
      <c r="P68" s="24">
        <v>1.7391294315082861</v>
      </c>
      <c r="Q68" s="1">
        <v>3.0934719075415457E-4</v>
      </c>
      <c r="R68" s="17">
        <v>1.1242270938729624E-2</v>
      </c>
      <c r="S68" s="25">
        <v>0.14918493535694211</v>
      </c>
      <c r="T68" s="25">
        <v>2.4544793850454227</v>
      </c>
      <c r="U68" s="1">
        <v>5785.3625632377743</v>
      </c>
      <c r="V68" s="1">
        <v>296.90394291928374</v>
      </c>
      <c r="W68" s="1">
        <v>54.47</v>
      </c>
      <c r="X68" s="24">
        <v>101.91271341012848</v>
      </c>
      <c r="Y68" s="24">
        <v>2.8780213603147837</v>
      </c>
      <c r="Z68" s="24">
        <v>0.30444069702079818</v>
      </c>
      <c r="AA68" s="24">
        <v>74.041596402473303</v>
      </c>
      <c r="AB68" s="24">
        <v>2965</v>
      </c>
      <c r="AC68" s="1">
        <v>635.35714285714289</v>
      </c>
      <c r="AD68" s="24">
        <v>23.017857142857142</v>
      </c>
      <c r="AE68" s="24">
        <v>319</v>
      </c>
      <c r="AF68" s="24">
        <v>2062.2017245643619</v>
      </c>
      <c r="AG68" s="26">
        <v>415.22203485103989</v>
      </c>
      <c r="AH68" s="24">
        <v>0.98176291793313075</v>
      </c>
      <c r="AI68" s="26">
        <v>0.95086119554204662</v>
      </c>
      <c r="AJ68" s="24">
        <v>5.2196699846517966E-2</v>
      </c>
      <c r="AK68" s="24">
        <v>5.4644808743169397</v>
      </c>
      <c r="AL68" s="24">
        <v>-0.51913770403880233</v>
      </c>
      <c r="AM68" s="26">
        <v>-0.7319210606678731</v>
      </c>
    </row>
    <row r="69" spans="1:39">
      <c r="A69" t="s">
        <v>371</v>
      </c>
      <c r="B69" s="28" t="s">
        <v>110</v>
      </c>
      <c r="C69" s="20">
        <v>26.36</v>
      </c>
      <c r="D69" s="20">
        <v>7.4524714828897332E-2</v>
      </c>
      <c r="E69" s="23">
        <v>12.6</v>
      </c>
      <c r="F69" s="23">
        <v>3777.2</v>
      </c>
      <c r="G69" s="23">
        <v>7974</v>
      </c>
      <c r="H69" s="47">
        <v>1763382.5965630934</v>
      </c>
      <c r="I69" s="21">
        <v>501078.14532437507</v>
      </c>
      <c r="J69" s="21">
        <v>88256.898255241947</v>
      </c>
      <c r="K69" s="1">
        <v>498.5</v>
      </c>
      <c r="L69" s="1">
        <v>38.261694037699215</v>
      </c>
      <c r="M69" s="1">
        <v>1929.4</v>
      </c>
      <c r="N69" s="1">
        <v>37</v>
      </c>
      <c r="O69" s="1">
        <v>0.96382449993889274</v>
      </c>
      <c r="P69" s="24">
        <v>4.5932177630016628</v>
      </c>
      <c r="Q69" s="1">
        <v>5.1195247128315718E-3</v>
      </c>
      <c r="R69" s="17">
        <v>1.7943532076692824E-2</v>
      </c>
      <c r="S69" s="25">
        <v>0.16390259687727529</v>
      </c>
      <c r="T69" s="25">
        <v>1.5736638237384506</v>
      </c>
      <c r="U69" s="1">
        <v>2281.1299360893136</v>
      </c>
      <c r="V69" s="1">
        <v>5773.8557177442335</v>
      </c>
      <c r="W69" s="1">
        <v>54.47</v>
      </c>
      <c r="X69" s="24">
        <v>447.03620435734854</v>
      </c>
      <c r="Y69" s="24">
        <v>1.0824366960601892</v>
      </c>
      <c r="Z69" s="24">
        <v>1.5313809562333145</v>
      </c>
      <c r="AA69" s="24">
        <v>75.987379661839654</v>
      </c>
      <c r="AB69" s="24">
        <v>6867.2222222222226</v>
      </c>
      <c r="AC69" s="1">
        <v>3090.25</v>
      </c>
      <c r="AD69" s="24">
        <v>18.892008639308855</v>
      </c>
      <c r="AE69" s="24">
        <v>258.66666666666669</v>
      </c>
      <c r="AF69" s="24">
        <v>822.2139030822749</v>
      </c>
      <c r="AG69" s="26">
        <v>5.3069762964161473</v>
      </c>
      <c r="AH69" s="24">
        <v>0.97549633339295294</v>
      </c>
      <c r="AI69" s="26">
        <v>0.93131818994813087</v>
      </c>
      <c r="AJ69" s="24">
        <v>3.1336834975619003E-2</v>
      </c>
      <c r="AK69" s="24">
        <v>9.8654708520179373</v>
      </c>
      <c r="AL69" s="24">
        <v>-0.29241449117214197</v>
      </c>
      <c r="AM69" s="26">
        <v>-0.88773504999359487</v>
      </c>
    </row>
    <row r="70" spans="1:39">
      <c r="A70" t="s">
        <v>371</v>
      </c>
      <c r="B70" s="28" t="s">
        <v>226</v>
      </c>
      <c r="C70" s="20">
        <v>22.44</v>
      </c>
      <c r="D70" s="20">
        <v>1.4526931421564004E-2</v>
      </c>
      <c r="E70" s="23">
        <v>27.97</v>
      </c>
      <c r="F70" s="23">
        <v>6034.3</v>
      </c>
      <c r="G70" s="23">
        <v>9654.9</v>
      </c>
      <c r="H70" s="47">
        <v>152062.76211883203</v>
      </c>
      <c r="I70" s="21">
        <v>16701.345190105101</v>
      </c>
      <c r="J70" s="21">
        <v>45305.354500596957</v>
      </c>
      <c r="K70" s="1">
        <v>34.5</v>
      </c>
      <c r="L70" s="1">
        <v>0.25551048643209762</v>
      </c>
      <c r="M70" s="1">
        <v>38.799999999999997</v>
      </c>
      <c r="N70" s="1">
        <v>62.2</v>
      </c>
      <c r="O70" s="1">
        <v>0.94904401956425077</v>
      </c>
      <c r="P70" s="24">
        <v>8.6850867850098616</v>
      </c>
      <c r="Q70" s="1">
        <v>1.5632823723595631E-3</v>
      </c>
      <c r="R70" s="17">
        <v>9.4645159261704873E-3</v>
      </c>
      <c r="S70" s="25">
        <v>0.14322548187277931</v>
      </c>
      <c r="T70" s="25">
        <v>13.105638757457312</v>
      </c>
      <c r="U70" s="1">
        <v>3391.5794107474139</v>
      </c>
      <c r="V70" s="1">
        <v>829.80668473544563</v>
      </c>
      <c r="W70" s="1">
        <v>54.47</v>
      </c>
      <c r="X70" s="24">
        <v>73.221015143318795</v>
      </c>
      <c r="Y70" s="24">
        <v>2.9399742162689053</v>
      </c>
      <c r="Z70" s="24">
        <v>0.10263182718611452</v>
      </c>
      <c r="AA70" s="24">
        <v>71.499544068169669</v>
      </c>
      <c r="AB70" s="24">
        <v>3180.3</v>
      </c>
      <c r="AC70" s="1">
        <v>2120.1999999999998</v>
      </c>
      <c r="AD70" s="24">
        <v>18.060538116591928</v>
      </c>
      <c r="AE70" s="24">
        <v>203.33333333333334</v>
      </c>
      <c r="AF70" s="24">
        <v>1643.110163821023</v>
      </c>
      <c r="AG70" s="26">
        <v>0</v>
      </c>
      <c r="AH70" s="24">
        <v>0.96421398575862693</v>
      </c>
      <c r="AI70" s="26">
        <v>0.84206682490414464</v>
      </c>
      <c r="AJ70" s="24">
        <v>-1.6437472005640928E-3</v>
      </c>
      <c r="AK70" s="24">
        <v>6.024096385542169</v>
      </c>
      <c r="AL70" s="24">
        <v>-0.28571573708725195</v>
      </c>
      <c r="AM70" s="26">
        <v>-0.76547965397754458</v>
      </c>
    </row>
    <row r="71" spans="1:39">
      <c r="A71" t="s">
        <v>373</v>
      </c>
      <c r="B71" s="52" t="s">
        <v>229</v>
      </c>
      <c r="C71" s="20">
        <v>25.03</v>
      </c>
      <c r="D71" s="20">
        <v>2.7608430587005749E-2</v>
      </c>
      <c r="E71" s="23">
        <v>26.28</v>
      </c>
      <c r="F71" s="23">
        <v>2524.1</v>
      </c>
      <c r="G71" s="23">
        <v>7752.7</v>
      </c>
      <c r="H71" s="21">
        <v>0</v>
      </c>
      <c r="I71" s="21">
        <v>14410.311082652544</v>
      </c>
      <c r="J71" s="51">
        <v>121204.81632536348</v>
      </c>
      <c r="K71" s="1">
        <v>68.900000000000006</v>
      </c>
      <c r="L71" s="1">
        <v>0.14103234047494628</v>
      </c>
      <c r="M71" s="1">
        <v>83.9</v>
      </c>
      <c r="N71" s="1">
        <v>78.3</v>
      </c>
      <c r="O71" s="1">
        <v>0.83366986370519935</v>
      </c>
      <c r="P71" s="24">
        <v>8.1472494107860811</v>
      </c>
      <c r="Q71" s="1">
        <v>5.1956609507979286E-3</v>
      </c>
      <c r="R71" s="17">
        <v>2.4211809789235324E-2</v>
      </c>
      <c r="S71" s="25">
        <v>0.25091447483016899</v>
      </c>
      <c r="T71" s="25">
        <v>13.951924452861952</v>
      </c>
      <c r="U71" s="1">
        <v>4257.8441618765601</v>
      </c>
      <c r="V71" s="1">
        <v>606.78476926573035</v>
      </c>
      <c r="W71" s="1">
        <v>54.47</v>
      </c>
      <c r="X71" s="24">
        <v>251.88959057528396</v>
      </c>
      <c r="Y71" s="24">
        <v>0.84770365209313125</v>
      </c>
      <c r="Z71" s="24">
        <v>0.2596527898740057</v>
      </c>
      <c r="AA71" s="24">
        <v>73.239273065087389</v>
      </c>
      <c r="AB71" s="24">
        <v>2460.4285714285716</v>
      </c>
      <c r="AC71" s="1">
        <v>662.42307692307691</v>
      </c>
      <c r="AD71" s="24">
        <v>19.451104100946374</v>
      </c>
      <c r="AE71" s="24">
        <v>353.75</v>
      </c>
      <c r="AF71" s="24">
        <v>1904.4059734076527</v>
      </c>
      <c r="AG71" s="26">
        <v>74.998548452650525</v>
      </c>
      <c r="AH71" s="24">
        <v>0.93950709484690065</v>
      </c>
      <c r="AI71" s="26">
        <v>0.8052277819268111</v>
      </c>
      <c r="AJ71" s="24">
        <v>3.8633155982923821E-2</v>
      </c>
      <c r="AK71" s="24">
        <v>2.4906600249066004</v>
      </c>
      <c r="AL71" s="24">
        <v>-0.48814710937867534</v>
      </c>
      <c r="AM71" s="26">
        <v>-0.86357759296220815</v>
      </c>
    </row>
    <row r="72" spans="1:39">
      <c r="A72" t="s">
        <v>373</v>
      </c>
      <c r="B72" s="52" t="s">
        <v>232</v>
      </c>
      <c r="C72" s="20">
        <v>26.97</v>
      </c>
      <c r="D72" s="20">
        <v>3.8122224818882916E-2</v>
      </c>
      <c r="E72" s="23">
        <v>18.48</v>
      </c>
      <c r="F72" s="23">
        <v>1956.7</v>
      </c>
      <c r="G72" s="23">
        <v>18914.7</v>
      </c>
      <c r="H72" s="21">
        <v>0</v>
      </c>
      <c r="I72" s="21">
        <v>57401.430402365295</v>
      </c>
      <c r="J72" s="51">
        <v>83691.37317099201</v>
      </c>
      <c r="K72" s="1">
        <v>51.3</v>
      </c>
      <c r="L72" s="1">
        <v>0.34943912129002103</v>
      </c>
      <c r="M72" s="1">
        <v>177.7</v>
      </c>
      <c r="N72" s="1">
        <v>54.8</v>
      </c>
      <c r="O72" s="1">
        <v>0.9678941667956058</v>
      </c>
      <c r="P72" s="24">
        <v>2.2246844840386042</v>
      </c>
      <c r="Q72" s="1">
        <v>5.8400673076521477E-3</v>
      </c>
      <c r="R72" s="17">
        <v>1.6505024538443561E-2</v>
      </c>
      <c r="S72" s="25">
        <v>0.14568240243047442</v>
      </c>
      <c r="T72" s="25">
        <v>0.7118104998202085</v>
      </c>
      <c r="U72" s="1">
        <v>2593.2402430474408</v>
      </c>
      <c r="V72" s="1">
        <v>1100.5106225176562</v>
      </c>
      <c r="W72" s="1">
        <v>54.47</v>
      </c>
      <c r="X72" s="24">
        <v>238.11003335638327</v>
      </c>
      <c r="Y72" s="24">
        <v>0.44110773545220844</v>
      </c>
      <c r="Z72" s="24">
        <v>1.3339273194671653</v>
      </c>
      <c r="AA72" s="24">
        <v>75.17819584014957</v>
      </c>
      <c r="AB72" s="24">
        <v>5705.333333333333</v>
      </c>
      <c r="AC72" s="1">
        <v>580.20338983050851</v>
      </c>
      <c r="AD72" s="24">
        <v>22.567796610169491</v>
      </c>
      <c r="AE72" s="24">
        <v>165.25</v>
      </c>
      <c r="AF72" s="24">
        <v>2230.5367693970552</v>
      </c>
      <c r="AG72" s="26">
        <v>72.438069642439828</v>
      </c>
      <c r="AH72" s="24">
        <v>0.95965201739913009</v>
      </c>
      <c r="AI72" s="26">
        <v>0.89665516724163796</v>
      </c>
      <c r="AJ72" s="24">
        <v>4.6118162216550442E-2</v>
      </c>
      <c r="AK72" s="24">
        <v>6.4267352185089974</v>
      </c>
      <c r="AL72" s="24">
        <v>-0.45461207658287878</v>
      </c>
      <c r="AM72" s="26">
        <v>-0.81537314837385011</v>
      </c>
    </row>
    <row r="73" spans="1:39">
      <c r="A73" t="s">
        <v>373</v>
      </c>
      <c r="B73" s="52" t="s">
        <v>235</v>
      </c>
      <c r="C73" s="20">
        <v>34.04</v>
      </c>
      <c r="D73" s="20">
        <v>1.1101973684210526E-2</v>
      </c>
      <c r="E73" s="23">
        <v>31.64</v>
      </c>
      <c r="F73" s="23">
        <v>3635.3</v>
      </c>
      <c r="G73" s="23">
        <v>5453</v>
      </c>
      <c r="H73" s="21">
        <v>0</v>
      </c>
      <c r="I73" s="21">
        <v>50700.382507750306</v>
      </c>
      <c r="J73" s="51">
        <v>95527.771521141884</v>
      </c>
      <c r="K73" s="1">
        <v>27.5</v>
      </c>
      <c r="L73" s="1">
        <v>1.248766447368421</v>
      </c>
      <c r="M73" s="1">
        <v>71.400000000000006</v>
      </c>
      <c r="N73" s="1">
        <v>54.6</v>
      </c>
      <c r="O73" s="1">
        <v>0.82478632478632474</v>
      </c>
      <c r="P73" s="24">
        <v>2.6811848484848486</v>
      </c>
      <c r="Q73" s="1">
        <v>1.9062411476383065E-4</v>
      </c>
      <c r="R73" s="17">
        <v>9.6628289473684216E-3</v>
      </c>
      <c r="S73" s="25">
        <v>0.20065789473684212</v>
      </c>
      <c r="T73" s="25">
        <v>6.4386341463414629</v>
      </c>
      <c r="U73" s="1">
        <v>10219.248149671053</v>
      </c>
      <c r="V73" s="1">
        <v>69.259715009585705</v>
      </c>
      <c r="W73" s="1">
        <v>54.47</v>
      </c>
      <c r="X73" s="24">
        <v>30.906523262330385</v>
      </c>
      <c r="Y73" s="24">
        <v>7.7919407894736841</v>
      </c>
      <c r="Z73" s="24">
        <v>0.22368421052631579</v>
      </c>
      <c r="AA73" s="24">
        <v>73.47861842105263</v>
      </c>
      <c r="AB73" s="24">
        <v>1216</v>
      </c>
      <c r="AC73" s="1">
        <v>972.8</v>
      </c>
      <c r="AD73" s="24">
        <v>16.144444444444446</v>
      </c>
      <c r="AE73" s="24">
        <v>121</v>
      </c>
      <c r="AF73" s="24">
        <v>7875.9804893092105</v>
      </c>
      <c r="AG73" s="26">
        <v>0</v>
      </c>
      <c r="AH73" s="24">
        <v>0.9258160237388724</v>
      </c>
      <c r="AI73" s="26">
        <v>0.80613254203758655</v>
      </c>
      <c r="AJ73" s="24">
        <v>4.9819312845294943E-2</v>
      </c>
      <c r="AK73" s="24">
        <v>0</v>
      </c>
      <c r="AL73" s="24">
        <v>-0.26939543909647246</v>
      </c>
      <c r="AM73" s="26">
        <v>-0.54418428533145824</v>
      </c>
    </row>
    <row r="74" spans="1:39">
      <c r="A74" t="s">
        <v>376</v>
      </c>
      <c r="B74" s="61" t="s">
        <v>238</v>
      </c>
      <c r="C74" s="20">
        <v>17.309999999999999</v>
      </c>
      <c r="D74" s="20">
        <v>2.5900238016021294E-2</v>
      </c>
      <c r="E74" s="23">
        <v>21.6</v>
      </c>
      <c r="F74" s="23">
        <v>2421.8000000000002</v>
      </c>
      <c r="G74" s="23">
        <v>9168.2000000000007</v>
      </c>
      <c r="H74" s="47">
        <v>40554.975903015853</v>
      </c>
      <c r="I74" s="21">
        <v>20723.244440695704</v>
      </c>
      <c r="J74" s="51">
        <v>45173.282986042912</v>
      </c>
      <c r="K74" s="1">
        <v>31.5</v>
      </c>
      <c r="L74" s="1">
        <v>0.22866173572543699</v>
      </c>
      <c r="M74" s="1">
        <v>66.900000000000006</v>
      </c>
      <c r="N74" s="1">
        <v>38.5</v>
      </c>
      <c r="O74" s="1">
        <v>0.95298295454545456</v>
      </c>
      <c r="P74" s="24">
        <v>4.4383280847410793</v>
      </c>
      <c r="Q74" s="1">
        <v>1.7982300174740359E-3</v>
      </c>
      <c r="R74" s="17">
        <v>1.0953855603613749E-2</v>
      </c>
      <c r="S74" s="25">
        <v>9.0369308729813427E-2</v>
      </c>
      <c r="T74" s="25">
        <v>0.92422328870927006</v>
      </c>
      <c r="U74" s="1">
        <v>0</v>
      </c>
      <c r="V74" s="1">
        <v>1504.286290348391</v>
      </c>
      <c r="W74" s="1">
        <v>54.47</v>
      </c>
      <c r="X74" s="24">
        <v>603</v>
      </c>
      <c r="Y74" s="24">
        <v>0.36</v>
      </c>
      <c r="Z74" s="24">
        <v>0.1</v>
      </c>
      <c r="AA74" s="24">
        <v>71.900000000000006</v>
      </c>
      <c r="AB74" s="24">
        <v>5582</v>
      </c>
      <c r="AC74" s="1">
        <v>1474</v>
      </c>
      <c r="AD74" s="24">
        <v>22</v>
      </c>
      <c r="AE74" s="24">
        <v>144</v>
      </c>
      <c r="AF74" s="24">
        <v>1784</v>
      </c>
      <c r="AG74" s="26">
        <v>44</v>
      </c>
      <c r="AH74" s="24">
        <v>0.96516593003221218</v>
      </c>
      <c r="AI74" s="26">
        <v>0.93168027567608058</v>
      </c>
      <c r="AJ74" s="24">
        <v>3.4938412189630404E-2</v>
      </c>
      <c r="AK74" s="24">
        <v>11.103853690398433</v>
      </c>
      <c r="AL74" s="24">
        <v>-0.46847985252621693</v>
      </c>
      <c r="AM74" s="26">
        <v>-0.86920369290753341</v>
      </c>
    </row>
    <row r="75" spans="1:39">
      <c r="A75" t="s">
        <v>373</v>
      </c>
      <c r="B75" s="52" t="s">
        <v>241</v>
      </c>
      <c r="C75" s="20">
        <v>27.22</v>
      </c>
      <c r="D75" s="20">
        <v>5.1457345536075276E-2</v>
      </c>
      <c r="E75" s="23">
        <v>19.22</v>
      </c>
      <c r="F75" s="23">
        <v>3051.2</v>
      </c>
      <c r="G75" s="23">
        <v>15255.8</v>
      </c>
      <c r="H75" s="21">
        <v>0</v>
      </c>
      <c r="I75" s="21">
        <v>86532.342309434243</v>
      </c>
      <c r="J75" s="51">
        <v>93592.903702988289</v>
      </c>
      <c r="K75" s="1">
        <v>60.9</v>
      </c>
      <c r="L75" s="1">
        <v>0.54081670158415118</v>
      </c>
      <c r="M75" s="1">
        <v>99.9</v>
      </c>
      <c r="N75" s="1">
        <v>52.5</v>
      </c>
      <c r="O75" s="1">
        <v>0.93564119728411588</v>
      </c>
      <c r="P75" s="24">
        <v>3.5331464041095892</v>
      </c>
      <c r="Q75" s="1">
        <v>4.2923900747967869E-3</v>
      </c>
      <c r="R75" s="17">
        <v>1.587826662256037E-2</v>
      </c>
      <c r="S75" s="25">
        <v>0.1007093762634616</v>
      </c>
      <c r="T75" s="25">
        <v>1.1667664670658684</v>
      </c>
      <c r="U75" s="1">
        <v>3143.2094681515787</v>
      </c>
      <c r="V75" s="1">
        <v>984.41736686930381</v>
      </c>
      <c r="W75" s="1">
        <v>54.47</v>
      </c>
      <c r="X75" s="24">
        <v>561.72706318941584</v>
      </c>
      <c r="Y75" s="24">
        <v>1.2974602124453267</v>
      </c>
      <c r="Z75" s="24">
        <v>6.7703164626750467E-2</v>
      </c>
      <c r="AA75" s="24">
        <v>74.730767817105885</v>
      </c>
      <c r="AB75" s="24">
        <v>6801.75</v>
      </c>
      <c r="AC75" s="1">
        <v>1088.28</v>
      </c>
      <c r="AD75" s="24">
        <v>19.094252873563217</v>
      </c>
      <c r="AE75" s="24">
        <v>249.33333333333334</v>
      </c>
      <c r="AF75" s="24">
        <v>1074.7289142500094</v>
      </c>
      <c r="AG75" s="26">
        <v>2.5985959495718012</v>
      </c>
      <c r="AH75" s="24">
        <v>0.97027840481565086</v>
      </c>
      <c r="AI75" s="26">
        <v>0.86098570353649362</v>
      </c>
      <c r="AJ75" s="24">
        <v>4.895678335871656E-2</v>
      </c>
      <c r="AK75" s="24">
        <v>1.779359430604982</v>
      </c>
      <c r="AL75" s="24">
        <v>-0.42384791299538216</v>
      </c>
      <c r="AM75" s="26">
        <v>-0.73301341782420404</v>
      </c>
    </row>
    <row r="76" spans="1:39">
      <c r="A76" t="s">
        <v>372</v>
      </c>
      <c r="B76" s="55" t="s">
        <v>126</v>
      </c>
      <c r="C76" s="20">
        <v>26.67</v>
      </c>
      <c r="D76" s="20">
        <v>8.2469254883047988E-2</v>
      </c>
      <c r="E76" s="23">
        <v>14.9</v>
      </c>
      <c r="F76" s="23">
        <v>3010</v>
      </c>
      <c r="G76" s="23">
        <v>15050</v>
      </c>
      <c r="H76" s="21">
        <v>0</v>
      </c>
      <c r="I76" s="54">
        <v>112454.92454026025</v>
      </c>
      <c r="J76" s="21">
        <v>61670.154943107227</v>
      </c>
      <c r="K76" s="1">
        <v>96.3</v>
      </c>
      <c r="L76" s="1">
        <v>10.795755968169761</v>
      </c>
      <c r="M76" s="1">
        <v>415.4</v>
      </c>
      <c r="N76" s="1">
        <v>23.1</v>
      </c>
      <c r="O76" s="1">
        <v>0.98102357676825758</v>
      </c>
      <c r="P76" s="24">
        <v>19.015000000000001</v>
      </c>
      <c r="Q76" s="1">
        <v>2.4149846890611478E-3</v>
      </c>
      <c r="R76" s="17">
        <v>1.7844224740776463E-2</v>
      </c>
      <c r="S76" s="25">
        <v>0.24692548830479866</v>
      </c>
      <c r="T76" s="25">
        <v>201.18781391147246</v>
      </c>
      <c r="U76" s="1">
        <v>7855.5823486857971</v>
      </c>
      <c r="V76" s="1">
        <v>175.80401334405991</v>
      </c>
      <c r="W76" s="1">
        <v>54.47</v>
      </c>
      <c r="X76" s="24">
        <v>1317.7554953772426</v>
      </c>
      <c r="Y76" s="24">
        <v>0.6028454304316373</v>
      </c>
      <c r="Z76" s="24">
        <v>0.40631782011092354</v>
      </c>
      <c r="AA76" s="24">
        <v>76.63371111646974</v>
      </c>
      <c r="AB76" s="24">
        <v>4147</v>
      </c>
      <c r="AC76" s="1">
        <v>829.4</v>
      </c>
      <c r="AD76" s="24">
        <v>19.298387096774192</v>
      </c>
      <c r="AE76" s="24">
        <v>366</v>
      </c>
      <c r="AF76" s="24">
        <v>3943.7231372076199</v>
      </c>
      <c r="AG76" s="26">
        <v>14.829997588618278</v>
      </c>
      <c r="AH76" s="24">
        <v>0.90012804097311139</v>
      </c>
      <c r="AI76" s="26">
        <v>0.87451984635083224</v>
      </c>
      <c r="AJ76" s="24">
        <v>4.8575657917940447E-2</v>
      </c>
      <c r="AK76" s="24">
        <v>0</v>
      </c>
      <c r="AL76" s="24">
        <v>-0.61479116772211162</v>
      </c>
      <c r="AM76" s="26">
        <v>-0.77177540266602973</v>
      </c>
    </row>
    <row r="77" spans="1:39">
      <c r="A77" t="s">
        <v>372</v>
      </c>
      <c r="B77" s="55" t="s">
        <v>149</v>
      </c>
      <c r="C77" s="20">
        <v>20.22</v>
      </c>
      <c r="D77" s="20">
        <v>5.0546593393606336E-2</v>
      </c>
      <c r="E77" s="23">
        <v>13.87</v>
      </c>
      <c r="F77" s="23">
        <v>11330.9</v>
      </c>
      <c r="G77" s="23">
        <v>56654.6</v>
      </c>
      <c r="H77" s="21">
        <v>0</v>
      </c>
      <c r="I77" s="54">
        <v>213031.66679687603</v>
      </c>
      <c r="J77" s="21">
        <v>132796.30591324752</v>
      </c>
      <c r="K77" s="1">
        <v>204.4</v>
      </c>
      <c r="L77" s="1">
        <v>15.759983454470248</v>
      </c>
      <c r="M77" s="1">
        <v>1310</v>
      </c>
      <c r="N77" s="1">
        <v>195.6</v>
      </c>
      <c r="O77" s="1">
        <v>0.95151849177087688</v>
      </c>
      <c r="P77" s="24">
        <v>7.2187457044673531</v>
      </c>
      <c r="Q77" s="1">
        <v>1.083083173178229E-2</v>
      </c>
      <c r="R77" s="17">
        <v>1.7684019775847465E-2</v>
      </c>
      <c r="S77" s="25">
        <v>0.17174259882999468</v>
      </c>
      <c r="T77" s="25">
        <v>16.123516805587315</v>
      </c>
      <c r="U77" s="1">
        <v>1688.9549528255432</v>
      </c>
      <c r="V77" s="1">
        <v>13905.145549951782</v>
      </c>
      <c r="W77" s="1">
        <v>54.47</v>
      </c>
      <c r="X77" s="24">
        <v>6869.9462292710523</v>
      </c>
      <c r="Y77" s="24">
        <v>4.8848706888061602E-2</v>
      </c>
      <c r="Z77" s="24">
        <v>0.60547184305383206</v>
      </c>
      <c r="AA77" s="24">
        <v>74.963068013945517</v>
      </c>
      <c r="AB77" s="24">
        <v>23076.81818181818</v>
      </c>
      <c r="AC77" s="1">
        <v>808.42356687898086</v>
      </c>
      <c r="AD77" s="24">
        <v>22.65285350781534</v>
      </c>
      <c r="AE77" s="24">
        <v>417.61538461538464</v>
      </c>
      <c r="AF77" s="24">
        <v>828.45144446414156</v>
      </c>
      <c r="AG77" s="26">
        <v>88.534341822765867</v>
      </c>
      <c r="AH77" s="24">
        <v>0.95292306000109994</v>
      </c>
      <c r="AI77" s="26">
        <v>0.85627600872609944</v>
      </c>
      <c r="AJ77" s="24">
        <v>4.7981922323871551E-2</v>
      </c>
      <c r="AK77" s="24">
        <v>7.3678393811014917</v>
      </c>
      <c r="AL77" s="24">
        <v>0.19050962152951359</v>
      </c>
      <c r="AM77" s="26">
        <v>-0.60932151802223189</v>
      </c>
    </row>
    <row r="78" spans="1:39">
      <c r="A78" t="s">
        <v>373</v>
      </c>
      <c r="B78" s="52" t="s">
        <v>168</v>
      </c>
      <c r="C78" s="20">
        <v>31.95</v>
      </c>
      <c r="D78" s="20">
        <v>3.745577603445624E-2</v>
      </c>
      <c r="E78" s="23">
        <v>20.79</v>
      </c>
      <c r="F78" s="23">
        <v>3370.9</v>
      </c>
      <c r="G78" s="23">
        <v>8239.9</v>
      </c>
      <c r="H78" s="21">
        <v>0</v>
      </c>
      <c r="I78" s="21">
        <v>109239.19658462258</v>
      </c>
      <c r="J78" s="51">
        <v>793946.83540711878</v>
      </c>
      <c r="K78" s="1">
        <v>538.5</v>
      </c>
      <c r="L78" s="1">
        <v>10.612290416858945</v>
      </c>
      <c r="M78" s="1">
        <v>553.70000000000005</v>
      </c>
      <c r="N78" s="1">
        <v>81.599999999999994</v>
      </c>
      <c r="O78" s="1">
        <v>0.94789379117588346</v>
      </c>
      <c r="P78" s="24">
        <v>18.963375039762486</v>
      </c>
      <c r="Q78" s="1">
        <v>4.0259216728752416E-3</v>
      </c>
      <c r="R78" s="17">
        <v>2.6226734348561761E-2</v>
      </c>
      <c r="S78" s="25">
        <v>0.24826949700046147</v>
      </c>
      <c r="T78" s="25">
        <v>4.0507390941928314</v>
      </c>
      <c r="U78" s="1">
        <v>4594.1058298723274</v>
      </c>
      <c r="V78" s="1">
        <v>581.21951976861726</v>
      </c>
      <c r="W78" s="1">
        <v>54.47</v>
      </c>
      <c r="X78" s="24">
        <v>97.987707792498</v>
      </c>
      <c r="Y78" s="24">
        <v>1.2151976618981695</v>
      </c>
      <c r="Z78" s="24">
        <v>0.76157514228580214</v>
      </c>
      <c r="AA78" s="24">
        <v>76.134440855253033</v>
      </c>
      <c r="AB78" s="24">
        <v>1444.6666666666667</v>
      </c>
      <c r="AC78" s="1">
        <v>619.14285714285711</v>
      </c>
      <c r="AD78" s="24">
        <v>18.526104417670684</v>
      </c>
      <c r="AE78" s="24">
        <v>194</v>
      </c>
      <c r="AF78" s="24">
        <v>2486.5674265497614</v>
      </c>
      <c r="AG78" s="26">
        <v>194.01984310106138</v>
      </c>
      <c r="AH78" s="24">
        <v>0.95523906408952186</v>
      </c>
      <c r="AI78" s="26">
        <v>0.91658189216683617</v>
      </c>
      <c r="AJ78" s="24">
        <v>3.7335543318254422E-2</v>
      </c>
      <c r="AK78" s="24">
        <v>2.9154518950437316</v>
      </c>
      <c r="AL78" s="24">
        <v>-0.34251172995018248</v>
      </c>
      <c r="AM78" s="26">
        <v>-0.5445188127985362</v>
      </c>
    </row>
    <row r="79" spans="1:39">
      <c r="A79" t="s">
        <v>373</v>
      </c>
      <c r="B79" s="52" t="s">
        <v>101</v>
      </c>
      <c r="C79" s="20">
        <v>24.86</v>
      </c>
      <c r="D79" s="20">
        <v>4.604643865704424E-2</v>
      </c>
      <c r="E79" s="23">
        <v>13.52</v>
      </c>
      <c r="F79" s="23">
        <v>3353.5</v>
      </c>
      <c r="G79" s="23">
        <v>18444.5</v>
      </c>
      <c r="H79" s="21">
        <v>0</v>
      </c>
      <c r="I79" s="21">
        <v>222476.91876324787</v>
      </c>
      <c r="J79" s="51">
        <v>5699268.2405372355</v>
      </c>
      <c r="K79" s="1">
        <v>1049.5</v>
      </c>
      <c r="L79" s="1">
        <v>4.5382805145905243</v>
      </c>
      <c r="M79" s="1">
        <v>451.5</v>
      </c>
      <c r="N79" s="1">
        <v>23.1</v>
      </c>
      <c r="O79" s="1">
        <v>0.95873684210526311</v>
      </c>
      <c r="P79" s="24">
        <v>5.3482348111658453</v>
      </c>
      <c r="Q79" s="1">
        <v>2.903121470948867E-3</v>
      </c>
      <c r="R79" s="17">
        <v>1.2158770003137746E-2</v>
      </c>
      <c r="S79" s="25">
        <v>0.14057106997176028</v>
      </c>
      <c r="T79" s="25">
        <v>2.971549872122762</v>
      </c>
      <c r="U79" s="1">
        <v>4046.047618449953</v>
      </c>
      <c r="V79" s="1">
        <v>10173.848873514184</v>
      </c>
      <c r="W79" s="1">
        <v>54.47</v>
      </c>
      <c r="X79" s="24">
        <v>555.69057710009099</v>
      </c>
      <c r="Y79" s="24">
        <v>0.19610919359899592</v>
      </c>
      <c r="Z79" s="24">
        <v>0.35754628176968939</v>
      </c>
      <c r="AA79" s="24">
        <v>74.207718857860058</v>
      </c>
      <c r="AB79" s="24">
        <v>6374</v>
      </c>
      <c r="AC79" s="1">
        <v>980.61538461538464</v>
      </c>
      <c r="AD79" s="24">
        <v>19.5</v>
      </c>
      <c r="AE79" s="24">
        <v>200</v>
      </c>
      <c r="AF79" s="24">
        <v>1583.1925274552871</v>
      </c>
      <c r="AG79" s="26">
        <v>44.827922811421395</v>
      </c>
      <c r="AH79" s="24">
        <v>0.97066911090742436</v>
      </c>
      <c r="AI79" s="26">
        <v>0.96241979835013747</v>
      </c>
      <c r="AJ79" s="24">
        <v>6.0970280358362092E-2</v>
      </c>
      <c r="AK79" s="24">
        <v>18.09954751131222</v>
      </c>
      <c r="AL79" s="24">
        <v>-0.26384811011699383</v>
      </c>
      <c r="AM79" s="26">
        <v>-0.71601949831957967</v>
      </c>
    </row>
    <row r="80" spans="1:39">
      <c r="A80" t="s">
        <v>372</v>
      </c>
      <c r="B80" s="55" t="s">
        <v>139</v>
      </c>
      <c r="C80" s="20">
        <v>14.15</v>
      </c>
      <c r="D80" s="20">
        <v>0.10297038642109065</v>
      </c>
      <c r="E80" s="23">
        <v>10.57</v>
      </c>
      <c r="F80" s="23">
        <v>6251.7</v>
      </c>
      <c r="G80" s="23">
        <v>14587.3</v>
      </c>
      <c r="H80" s="21">
        <v>0</v>
      </c>
      <c r="I80" s="54">
        <v>178924.6978650369</v>
      </c>
      <c r="J80" s="21">
        <v>79815.236079151902</v>
      </c>
      <c r="K80" s="1">
        <v>150.1</v>
      </c>
      <c r="L80" s="1">
        <v>1.9262369086312747</v>
      </c>
      <c r="M80" s="1">
        <v>1126.5999999999999</v>
      </c>
      <c r="N80" s="1">
        <v>153.6</v>
      </c>
      <c r="O80" s="1">
        <v>0.94801812004530006</v>
      </c>
      <c r="P80" s="24">
        <v>4.126707317073171</v>
      </c>
      <c r="Q80" s="1">
        <v>5.4706832523406922E-3</v>
      </c>
      <c r="R80" s="17">
        <v>1.6702780787287829E-2</v>
      </c>
      <c r="S80" s="25">
        <v>0.397887323943662</v>
      </c>
      <c r="T80" s="25">
        <v>0.56868601238995753</v>
      </c>
      <c r="U80" s="1">
        <v>2815.4252437703144</v>
      </c>
      <c r="V80" s="1">
        <v>917.64681999035372</v>
      </c>
      <c r="W80" s="1">
        <v>54.47</v>
      </c>
      <c r="X80" s="24">
        <v>949.73803260773582</v>
      </c>
      <c r="Y80" s="24">
        <v>0.23022751895991334</v>
      </c>
      <c r="Z80" s="24">
        <v>0.17465691585409895</v>
      </c>
      <c r="AA80" s="24">
        <v>70.399963885879373</v>
      </c>
      <c r="AB80" s="24">
        <v>7384</v>
      </c>
      <c r="AC80" s="1">
        <v>1476.8</v>
      </c>
      <c r="AD80" s="24">
        <v>24.740566037735849</v>
      </c>
      <c r="AE80" s="24">
        <v>302</v>
      </c>
      <c r="AF80" s="24">
        <v>1094.3886723546404</v>
      </c>
      <c r="AG80" s="26">
        <v>31.938425424340917</v>
      </c>
      <c r="AH80" s="24">
        <v>0.96868008948545858</v>
      </c>
      <c r="AI80" s="26">
        <v>0.95704697986577181</v>
      </c>
      <c r="AJ80" s="24">
        <v>4.8459776715800019E-2</v>
      </c>
      <c r="AK80" s="24">
        <v>2.6315789473684208</v>
      </c>
      <c r="AL80" s="24">
        <v>-0.67689718891149686</v>
      </c>
      <c r="AM80" s="26">
        <v>-0.78404088512086045</v>
      </c>
    </row>
    <row r="81" spans="1:39">
      <c r="A81" t="s">
        <v>373</v>
      </c>
      <c r="B81" s="52" t="s">
        <v>252</v>
      </c>
      <c r="C81" s="20">
        <v>16.45</v>
      </c>
      <c r="D81" s="20">
        <v>1.9827671422452141E-2</v>
      </c>
      <c r="E81" s="23">
        <v>33.69</v>
      </c>
      <c r="F81" s="23">
        <v>4086.5</v>
      </c>
      <c r="G81" s="23">
        <v>15412</v>
      </c>
      <c r="H81" s="21">
        <v>18803.117948125957</v>
      </c>
      <c r="I81" s="21">
        <v>14142.746966821471</v>
      </c>
      <c r="J81" s="51">
        <v>56631.716969144152</v>
      </c>
      <c r="K81" s="1">
        <v>22.6</v>
      </c>
      <c r="L81" s="1">
        <v>0.19312003690401661</v>
      </c>
      <c r="M81" s="1">
        <v>66.2</v>
      </c>
      <c r="N81" s="1">
        <v>27.2</v>
      </c>
      <c r="O81" s="1">
        <v>0.92655570704602164</v>
      </c>
      <c r="P81" s="24">
        <v>5.8320252912872315</v>
      </c>
      <c r="Q81" s="1">
        <v>5.0605372387902605E-3</v>
      </c>
      <c r="R81" s="17">
        <v>1.5511219480048766E-2</v>
      </c>
      <c r="S81" s="25">
        <v>0.17163662723648226</v>
      </c>
      <c r="T81" s="25">
        <v>1.7210459629500177</v>
      </c>
      <c r="U81" s="1">
        <v>2751.2273880523248</v>
      </c>
      <c r="V81" s="1">
        <v>1794.7365350138543</v>
      </c>
      <c r="W81" s="1">
        <v>54.47</v>
      </c>
      <c r="X81" s="24">
        <v>329.10130629352869</v>
      </c>
      <c r="Y81" s="24">
        <v>0.28254637714586972</v>
      </c>
      <c r="Z81" s="24">
        <v>0.23905235757356091</v>
      </c>
      <c r="AA81" s="24">
        <v>69.02369106066098</v>
      </c>
      <c r="AB81" s="24">
        <v>3468.457142857143</v>
      </c>
      <c r="AC81" s="1">
        <v>682</v>
      </c>
      <c r="AD81" s="24">
        <v>21.083594566353188</v>
      </c>
      <c r="AE81" s="24">
        <v>273.7</v>
      </c>
      <c r="AF81" s="24">
        <v>1664.2092212263997</v>
      </c>
      <c r="AG81" s="26">
        <v>83.627137632211941</v>
      </c>
      <c r="AH81" s="24">
        <v>0.90336223303023899</v>
      </c>
      <c r="AI81" s="26">
        <v>0.62703531401987733</v>
      </c>
      <c r="AJ81" s="24">
        <v>3.6083769189404202E-2</v>
      </c>
      <c r="AK81" s="24">
        <v>15.213575190169689</v>
      </c>
      <c r="AL81" s="24">
        <v>-0.31183841745811236</v>
      </c>
      <c r="AM81" s="26">
        <v>-0.88829421315668544</v>
      </c>
    </row>
    <row r="82" spans="1:39">
      <c r="A82" t="s">
        <v>374</v>
      </c>
      <c r="B82" s="53" t="s">
        <v>179</v>
      </c>
      <c r="C82" s="20">
        <v>26.95</v>
      </c>
      <c r="D82" s="20">
        <v>4.8006116454066237E-2</v>
      </c>
      <c r="E82" s="23">
        <v>14.68</v>
      </c>
      <c r="F82" s="23">
        <v>3558.4</v>
      </c>
      <c r="G82" s="23">
        <v>16012.7</v>
      </c>
      <c r="H82" s="21">
        <v>0</v>
      </c>
      <c r="I82" s="54">
        <v>99357.557677878067</v>
      </c>
      <c r="J82" s="51">
        <v>100455.2365536018</v>
      </c>
      <c r="K82" s="1">
        <v>65.2</v>
      </c>
      <c r="L82" s="1">
        <v>1.5847249607661664</v>
      </c>
      <c r="M82" s="1">
        <v>310.5</v>
      </c>
      <c r="N82" s="1">
        <v>51.5</v>
      </c>
      <c r="O82" s="1">
        <v>0.96791990192071919</v>
      </c>
      <c r="P82" s="24">
        <v>2.5433958103638368</v>
      </c>
      <c r="Q82" s="1">
        <v>5.7924190506232725E-4</v>
      </c>
      <c r="R82" s="17">
        <v>1.7464085952275561E-2</v>
      </c>
      <c r="S82" s="25">
        <v>0.15303207114401834</v>
      </c>
      <c r="T82" s="25">
        <v>7.3642243604787607</v>
      </c>
      <c r="U82" s="1">
        <v>2753.2197155044064</v>
      </c>
      <c r="V82" s="1">
        <v>1206.0651278460703</v>
      </c>
      <c r="W82" s="1">
        <v>54.47</v>
      </c>
      <c r="X82" s="24">
        <v>353.50631373243829</v>
      </c>
      <c r="Y82" s="24">
        <v>1.3279143696430729</v>
      </c>
      <c r="Z82" s="24">
        <v>0.28469679288559818</v>
      </c>
      <c r="AA82" s="24">
        <v>76.375196169168248</v>
      </c>
      <c r="AB82" s="24">
        <v>4141.833333333333</v>
      </c>
      <c r="AC82" s="1">
        <v>776.59375</v>
      </c>
      <c r="AD82" s="24">
        <v>20.615606936416185</v>
      </c>
      <c r="AE82" s="24">
        <v>550.66666666666663</v>
      </c>
      <c r="AF82" s="24">
        <v>1407.2148368274918</v>
      </c>
      <c r="AG82" s="26">
        <v>34.696868938875703</v>
      </c>
      <c r="AH82" s="24">
        <v>0.93971991069616401</v>
      </c>
      <c r="AI82" s="26">
        <v>0.89303836005682968</v>
      </c>
      <c r="AJ82" s="24">
        <v>4.8100437538557458E-2</v>
      </c>
      <c r="AK82" s="24">
        <v>4.2918454935622314</v>
      </c>
      <c r="AL82" s="24">
        <v>-0.1438217333135178</v>
      </c>
      <c r="AM82" s="26">
        <v>-0.50480203072414676</v>
      </c>
    </row>
    <row r="83" spans="1:39">
      <c r="A83" t="s">
        <v>372</v>
      </c>
      <c r="B83" s="55" t="s">
        <v>136</v>
      </c>
      <c r="C83" s="20">
        <v>18.920000000000002</v>
      </c>
      <c r="D83" s="20">
        <v>6.707174251505256E-2</v>
      </c>
      <c r="E83" s="23">
        <v>12.58</v>
      </c>
      <c r="F83" s="23">
        <v>3777</v>
      </c>
      <c r="G83" s="23">
        <v>23741.3</v>
      </c>
      <c r="H83" s="21">
        <v>0</v>
      </c>
      <c r="I83" s="54">
        <v>387153.49763489806</v>
      </c>
      <c r="J83" s="21">
        <v>226763.46660055409</v>
      </c>
      <c r="K83" s="1">
        <v>164.3</v>
      </c>
      <c r="L83" s="1">
        <v>20.909243720635445</v>
      </c>
      <c r="M83" s="1">
        <v>616.6</v>
      </c>
      <c r="N83" s="1">
        <v>103.3</v>
      </c>
      <c r="O83" s="1">
        <v>0.97243342707356872</v>
      </c>
      <c r="P83" s="24">
        <v>4.4704422615970305</v>
      </c>
      <c r="Q83" s="1">
        <v>4.5745528375612408E-3</v>
      </c>
      <c r="R83" s="17">
        <v>4.5261025916587441E-2</v>
      </c>
      <c r="S83" s="25">
        <v>0.3306741619476708</v>
      </c>
      <c r="T83" s="25">
        <v>0.87118015608397759</v>
      </c>
      <c r="U83" s="1">
        <v>2460.5188828724563</v>
      </c>
      <c r="V83" s="1">
        <v>9388.3613445944084</v>
      </c>
      <c r="W83" s="1">
        <v>54.47</v>
      </c>
      <c r="X83" s="24">
        <v>3847.2360416843248</v>
      </c>
      <c r="Y83" s="24">
        <v>0.1653370809738354</v>
      </c>
      <c r="Z83" s="24">
        <v>0.4004877443888728</v>
      </c>
      <c r="AA83" s="24">
        <v>73.072100745394678</v>
      </c>
      <c r="AB83" s="24">
        <v>10368.428571428571</v>
      </c>
      <c r="AC83" s="1">
        <v>1099.6818181818182</v>
      </c>
      <c r="AD83" s="24">
        <v>24.338750000000001</v>
      </c>
      <c r="AE83" s="24">
        <v>217.2</v>
      </c>
      <c r="AF83" s="24">
        <v>929.55488157731577</v>
      </c>
      <c r="AG83" s="26">
        <v>75.10680306975847</v>
      </c>
      <c r="AH83" s="24">
        <v>0.95674080472180234</v>
      </c>
      <c r="AI83" s="26">
        <v>0.68826027495861231</v>
      </c>
      <c r="AJ83" s="24">
        <v>4.7327164134319331E-2</v>
      </c>
      <c r="AK83" s="24">
        <v>9.4736842105263168</v>
      </c>
      <c r="AL83" s="24">
        <v>-0.61431398668398829</v>
      </c>
      <c r="AM83" s="26">
        <v>-0.90351037386815747</v>
      </c>
    </row>
    <row r="84" spans="1:39">
      <c r="A84" t="s">
        <v>374</v>
      </c>
      <c r="B84" s="53" t="s">
        <v>245</v>
      </c>
      <c r="C84" s="20">
        <v>28.41</v>
      </c>
      <c r="D84" s="20">
        <v>3.6192602040816327E-2</v>
      </c>
      <c r="E84" s="23">
        <v>29.34</v>
      </c>
      <c r="F84" s="23">
        <v>3019.9</v>
      </c>
      <c r="G84" s="23">
        <v>4831.8</v>
      </c>
      <c r="H84" s="21">
        <v>0</v>
      </c>
      <c r="I84" s="54">
        <v>25787.342077508521</v>
      </c>
      <c r="J84" s="51">
        <v>26467.110449435007</v>
      </c>
      <c r="K84" s="1">
        <v>55.9</v>
      </c>
      <c r="L84" s="1">
        <v>5.4528061224489797E-2</v>
      </c>
      <c r="M84" s="1">
        <v>82.3</v>
      </c>
      <c r="N84" s="1">
        <v>103.8</v>
      </c>
      <c r="O84" s="1">
        <v>0.94379746835443035</v>
      </c>
      <c r="P84" s="24">
        <v>5.912967189728958</v>
      </c>
      <c r="Q84" s="1">
        <v>3.2898366619662114E-3</v>
      </c>
      <c r="R84" s="17">
        <v>1.2914540816326531E-2</v>
      </c>
      <c r="S84" s="25">
        <v>0.23995535714285715</v>
      </c>
      <c r="T84" s="25">
        <v>2.0091401869158876</v>
      </c>
      <c r="U84" s="1">
        <v>8583.0353443877557</v>
      </c>
      <c r="V84" s="1">
        <v>38.200774621502063</v>
      </c>
      <c r="W84" s="1">
        <v>54.47</v>
      </c>
      <c r="X84" s="24">
        <v>47.543445952495041</v>
      </c>
      <c r="Y84" s="24">
        <v>6.0586734693877551</v>
      </c>
      <c r="Z84" s="24">
        <v>0.26482780612244899</v>
      </c>
      <c r="AA84" s="24">
        <v>71.508290816326522</v>
      </c>
      <c r="AB84" s="24">
        <v>896</v>
      </c>
      <c r="AC84" s="1">
        <v>368.94117647058823</v>
      </c>
      <c r="AD84" s="24">
        <v>14.195121951219512</v>
      </c>
      <c r="AE84" s="24">
        <v>117</v>
      </c>
      <c r="AF84" s="24">
        <v>6997.1913026147959</v>
      </c>
      <c r="AG84" s="26">
        <v>351.13711734693879</v>
      </c>
      <c r="AH84" s="24">
        <v>0.94957264957264953</v>
      </c>
      <c r="AI84" s="26">
        <v>0.7367521367521368</v>
      </c>
      <c r="AJ84" s="24">
        <v>6.001218656411364E-2</v>
      </c>
      <c r="AK84" s="24">
        <v>12.5</v>
      </c>
      <c r="AL84" s="24">
        <v>-0.18307838891422812</v>
      </c>
      <c r="AM84" s="26">
        <v>-0.35397455019047458</v>
      </c>
    </row>
    <row r="85" spans="1:39">
      <c r="A85" t="s">
        <v>371</v>
      </c>
      <c r="B85" s="28" t="s">
        <v>258</v>
      </c>
      <c r="C85" s="20">
        <v>29.42</v>
      </c>
      <c r="D85" s="20">
        <v>2.9195477993634068E-2</v>
      </c>
      <c r="E85" s="23">
        <v>25.41</v>
      </c>
      <c r="F85" s="23">
        <v>2559.8000000000002</v>
      </c>
      <c r="G85" s="23">
        <v>5546.3</v>
      </c>
      <c r="H85" s="47">
        <v>348759.43507618137</v>
      </c>
      <c r="I85" s="21">
        <v>5868.6247945776322</v>
      </c>
      <c r="J85" s="21">
        <v>19127.950868342352</v>
      </c>
      <c r="K85" s="1">
        <v>47.6</v>
      </c>
      <c r="L85" s="1">
        <v>6.57447042037098E-2</v>
      </c>
      <c r="M85" s="1">
        <v>100.3</v>
      </c>
      <c r="N85" s="1">
        <v>81.099999999999994</v>
      </c>
      <c r="O85" s="1">
        <v>0.96260434056761268</v>
      </c>
      <c r="P85" s="24">
        <v>2.919090909090909</v>
      </c>
      <c r="Q85" s="1">
        <v>0</v>
      </c>
      <c r="R85" s="17">
        <v>1.7122160026341784E-2</v>
      </c>
      <c r="S85" s="25">
        <v>0.13126989353528701</v>
      </c>
      <c r="T85" s="25">
        <v>8.3598406951484456</v>
      </c>
      <c r="U85" s="1">
        <v>6059.5745977389961</v>
      </c>
      <c r="V85" s="1">
        <v>475.76951799819074</v>
      </c>
      <c r="W85" s="1">
        <v>54.47</v>
      </c>
      <c r="X85" s="24">
        <v>77.826619578979276</v>
      </c>
      <c r="Y85" s="24">
        <v>3.0183294918230712</v>
      </c>
      <c r="Z85" s="24">
        <v>0.29096696301174407</v>
      </c>
      <c r="AA85" s="24">
        <v>73.37284601031719</v>
      </c>
      <c r="AB85" s="24">
        <v>1822.2</v>
      </c>
      <c r="AC85" s="1">
        <v>607.4</v>
      </c>
      <c r="AD85" s="24">
        <v>15.856164383561644</v>
      </c>
      <c r="AE85" s="24">
        <v>86</v>
      </c>
      <c r="AF85" s="24">
        <v>3314.9723169794752</v>
      </c>
      <c r="AG85" s="26">
        <v>317.26045988365712</v>
      </c>
      <c r="AH85" s="24">
        <v>0.9330289193302892</v>
      </c>
      <c r="AI85" s="26">
        <v>0.83713850837138504</v>
      </c>
      <c r="AJ85" s="24">
        <v>-1.7294370110700362E-2</v>
      </c>
      <c r="AK85" s="24">
        <v>0</v>
      </c>
      <c r="AL85" s="24">
        <v>-0.28833033659765339</v>
      </c>
      <c r="AM85" s="26">
        <v>-0.64243115013388774</v>
      </c>
    </row>
    <row r="86" spans="1:39">
      <c r="A86" t="s">
        <v>372</v>
      </c>
      <c r="B86" s="55" t="s">
        <v>176</v>
      </c>
      <c r="C86" s="20">
        <v>30.84</v>
      </c>
      <c r="D86" s="20">
        <v>3.534497372436006E-2</v>
      </c>
      <c r="E86" s="23">
        <v>24.12</v>
      </c>
      <c r="F86" s="23">
        <v>2437.1999999999998</v>
      </c>
      <c r="G86" s="23">
        <v>8530.2000000000007</v>
      </c>
      <c r="H86" s="21">
        <v>0</v>
      </c>
      <c r="I86" s="54">
        <v>107536.0001650686</v>
      </c>
      <c r="J86" s="21">
        <v>31605.275804882029</v>
      </c>
      <c r="K86" s="1">
        <v>95.6</v>
      </c>
      <c r="L86" s="1">
        <v>10.301491778267502</v>
      </c>
      <c r="M86" s="1">
        <v>498.5</v>
      </c>
      <c r="N86" s="1">
        <v>19.7</v>
      </c>
      <c r="O86" s="1">
        <v>0.97177969959035049</v>
      </c>
      <c r="P86" s="24">
        <v>5.1545049019607845</v>
      </c>
      <c r="Q86" s="1">
        <v>2.848892287855777E-3</v>
      </c>
      <c r="R86" s="17">
        <v>2.0003390405153417E-2</v>
      </c>
      <c r="S86" s="25">
        <v>0.21639260891676557</v>
      </c>
      <c r="T86" s="25">
        <v>2.7809876106194689</v>
      </c>
      <c r="U86" s="1">
        <v>5579.1949652483472</v>
      </c>
      <c r="V86" s="1">
        <v>313.09411116916209</v>
      </c>
      <c r="W86" s="1">
        <v>54.47</v>
      </c>
      <c r="X86" s="24">
        <v>84.02807803569236</v>
      </c>
      <c r="Y86" s="24">
        <v>1.483302254619427</v>
      </c>
      <c r="Z86" s="24">
        <v>0.75758603153076798</v>
      </c>
      <c r="AA86" s="24">
        <v>75.292422444482128</v>
      </c>
      <c r="AB86" s="24">
        <v>2359.6</v>
      </c>
      <c r="AC86" s="1">
        <v>561.80952380952385</v>
      </c>
      <c r="AD86" s="24">
        <v>20.325966850828728</v>
      </c>
      <c r="AE86" s="24">
        <v>416</v>
      </c>
      <c r="AF86" s="24">
        <v>3667.4506865570438</v>
      </c>
      <c r="AG86" s="26">
        <v>2.5261484997457195</v>
      </c>
      <c r="AH86" s="24">
        <v>0.92906976744186043</v>
      </c>
      <c r="AI86" s="26">
        <v>0.88449612403100775</v>
      </c>
      <c r="AJ86" s="24">
        <v>5.1878935903414754E-2</v>
      </c>
      <c r="AK86" s="24">
        <v>6.0422960725075532</v>
      </c>
      <c r="AL86" s="24">
        <v>4.4130882494143424E-2</v>
      </c>
      <c r="AM86" s="26">
        <v>-0.25964334725252119</v>
      </c>
    </row>
    <row r="87" spans="1:39">
      <c r="A87" t="s">
        <v>374</v>
      </c>
      <c r="B87" s="53" t="s">
        <v>59</v>
      </c>
      <c r="C87" s="20">
        <v>29.33</v>
      </c>
      <c r="D87" s="20">
        <v>2.3402688984462783E-2</v>
      </c>
      <c r="E87" s="23">
        <v>39.19</v>
      </c>
      <c r="F87" s="23">
        <v>2673.3</v>
      </c>
      <c r="G87" s="23">
        <v>7184.4</v>
      </c>
      <c r="H87" s="21">
        <v>0</v>
      </c>
      <c r="I87" s="54">
        <v>31609.897723341517</v>
      </c>
      <c r="J87" s="51">
        <v>33392.603254718779</v>
      </c>
      <c r="K87" s="1">
        <v>24.5</v>
      </c>
      <c r="L87" s="1">
        <v>8.3304273702971832E-2</v>
      </c>
      <c r="M87" s="1">
        <v>84.4</v>
      </c>
      <c r="N87" s="1">
        <v>39.299999999999997</v>
      </c>
      <c r="O87" s="1">
        <v>0.95554854981084492</v>
      </c>
      <c r="P87" s="24">
        <v>3.1123578843302022</v>
      </c>
      <c r="Q87" s="1">
        <v>1.5951079223598071E-3</v>
      </c>
      <c r="R87" s="17">
        <v>1.8985625169514509E-2</v>
      </c>
      <c r="S87" s="25">
        <v>0.23336820488976714</v>
      </c>
      <c r="T87" s="25">
        <v>31.249332723948815</v>
      </c>
      <c r="U87" s="1">
        <v>7792.4754930450617</v>
      </c>
      <c r="V87" s="1">
        <v>137.8349090694239</v>
      </c>
      <c r="W87" s="1">
        <v>54.47</v>
      </c>
      <c r="X87" s="24">
        <v>45.992783439132097</v>
      </c>
      <c r="Y87" s="24">
        <v>5.0447518307567139</v>
      </c>
      <c r="Z87" s="24">
        <v>0.23193459645859971</v>
      </c>
      <c r="AA87" s="24">
        <v>71.002363516602742</v>
      </c>
      <c r="AB87" s="24">
        <v>1613.0625</v>
      </c>
      <c r="AC87" s="1">
        <v>526.71428571428567</v>
      </c>
      <c r="AD87" s="24">
        <v>15.871376811594203</v>
      </c>
      <c r="AE87" s="24">
        <v>172.5</v>
      </c>
      <c r="AF87" s="24">
        <v>4181.7323526676737</v>
      </c>
      <c r="AG87" s="26">
        <v>274.52826533379829</v>
      </c>
      <c r="AH87" s="24">
        <v>0.89629915188897458</v>
      </c>
      <c r="AI87" s="26">
        <v>0.50019275250578255</v>
      </c>
      <c r="AJ87" s="24">
        <v>4.7485674228158394E-2</v>
      </c>
      <c r="AK87" s="24">
        <v>7.3421439060205582</v>
      </c>
      <c r="AL87" s="24">
        <v>-0.58972632167505323</v>
      </c>
      <c r="AM87" s="26">
        <v>-0.87974943285605578</v>
      </c>
    </row>
    <row r="88" spans="1:39">
      <c r="A88" t="s">
        <v>372</v>
      </c>
      <c r="B88" s="55" t="s">
        <v>207</v>
      </c>
      <c r="C88" s="20">
        <v>17.309999999999999</v>
      </c>
      <c r="D88" s="20">
        <v>9.4267634723887009E-2</v>
      </c>
      <c r="E88" s="23">
        <v>7.71</v>
      </c>
      <c r="F88" s="23">
        <v>1876.6</v>
      </c>
      <c r="G88" s="23">
        <v>6919.9</v>
      </c>
      <c r="H88" s="21">
        <v>0</v>
      </c>
      <c r="I88" s="54">
        <v>101870.43995569432</v>
      </c>
      <c r="J88" s="21">
        <v>82301.976026903169</v>
      </c>
      <c r="K88" s="1">
        <v>74.400000000000006</v>
      </c>
      <c r="L88" s="1">
        <v>1.6317012225059588</v>
      </c>
      <c r="M88" s="1">
        <v>551</v>
      </c>
      <c r="N88" s="1">
        <v>88.4</v>
      </c>
      <c r="O88" s="1">
        <v>0.95538968226115595</v>
      </c>
      <c r="P88" s="24">
        <v>11.769254396248533</v>
      </c>
      <c r="Q88" s="1">
        <v>2.5255962897988604E-4</v>
      </c>
      <c r="R88" s="17">
        <v>2.0977620762578208E-2</v>
      </c>
      <c r="S88" s="25">
        <v>0.35510273493536382</v>
      </c>
      <c r="T88" s="25">
        <v>0.67191350001089245</v>
      </c>
      <c r="U88" s="1">
        <v>1904.4377213169162</v>
      </c>
      <c r="V88" s="1">
        <v>14624.121896024764</v>
      </c>
      <c r="W88" s="1">
        <v>54.47</v>
      </c>
      <c r="X88" s="24">
        <v>2363.4551513956421</v>
      </c>
      <c r="Y88" s="24">
        <v>0.10614983309515907</v>
      </c>
      <c r="Z88" s="24">
        <v>0.50748946044615839</v>
      </c>
      <c r="AA88" s="24">
        <v>73.425238425690992</v>
      </c>
      <c r="AB88" s="24">
        <v>24305.266666666666</v>
      </c>
      <c r="AC88" s="1">
        <v>6076.3166666666666</v>
      </c>
      <c r="AD88" s="24">
        <v>23.852731044019361</v>
      </c>
      <c r="AE88" s="24">
        <v>396</v>
      </c>
      <c r="AF88" s="24">
        <v>727.59172091645439</v>
      </c>
      <c r="AG88" s="26">
        <v>127.9969499066046</v>
      </c>
      <c r="AH88" s="24">
        <v>0.89233511052536996</v>
      </c>
      <c r="AI88" s="26">
        <v>0.87631042952135629</v>
      </c>
      <c r="AJ88" s="24">
        <v>4.19704574887029E-2</v>
      </c>
      <c r="AK88" s="24">
        <v>4.2857142857142856</v>
      </c>
      <c r="AL88" s="24">
        <v>-0.61253790341025294</v>
      </c>
      <c r="AM88" s="26">
        <v>-0.946404080347516</v>
      </c>
    </row>
    <row r="89" spans="1:39">
      <c r="A89" t="s">
        <v>373</v>
      </c>
      <c r="B89" s="52" t="s">
        <v>263</v>
      </c>
      <c r="C89" s="20">
        <v>27.1</v>
      </c>
      <c r="D89" s="20">
        <v>5.202808222069024E-2</v>
      </c>
      <c r="E89" s="23">
        <v>28.88</v>
      </c>
      <c r="F89" s="23">
        <v>2110.6</v>
      </c>
      <c r="G89" s="23">
        <v>11851.6</v>
      </c>
      <c r="H89" s="21">
        <v>0</v>
      </c>
      <c r="I89" s="21">
        <v>44925.866943904133</v>
      </c>
      <c r="J89" s="51">
        <v>86762.419990921291</v>
      </c>
      <c r="K89" s="1">
        <v>34.799999999999997</v>
      </c>
      <c r="L89" s="1">
        <v>0.46072569185531187</v>
      </c>
      <c r="M89" s="1">
        <v>107.7</v>
      </c>
      <c r="N89" s="1">
        <v>63.6</v>
      </c>
      <c r="O89" s="1">
        <v>0.96182085168869313</v>
      </c>
      <c r="P89" s="24">
        <v>3.4393542877025758</v>
      </c>
      <c r="Q89" s="1">
        <v>1.170468457583925E-3</v>
      </c>
      <c r="R89" s="17">
        <v>2.9615768814103015E-2</v>
      </c>
      <c r="S89" s="25">
        <v>0.26088608129211982</v>
      </c>
      <c r="T89" s="25">
        <v>1.0423841601308763</v>
      </c>
      <c r="U89" s="1">
        <v>3293.837892285831</v>
      </c>
      <c r="V89" s="1">
        <v>1837.386560002496</v>
      </c>
      <c r="W89" s="1">
        <v>54.47</v>
      </c>
      <c r="X89" s="24">
        <v>110.7031089971122</v>
      </c>
      <c r="Y89" s="24">
        <v>1.8782447205143717</v>
      </c>
      <c r="Z89" s="24">
        <v>0.4093447950813906</v>
      </c>
      <c r="AA89" s="24">
        <v>71.376113229314683</v>
      </c>
      <c r="AB89" s="24">
        <v>2733.7307692307691</v>
      </c>
      <c r="AC89" s="1">
        <v>397.07821229050279</v>
      </c>
      <c r="AD89" s="24">
        <v>16.15109223300971</v>
      </c>
      <c r="AE89" s="24">
        <v>242.125</v>
      </c>
      <c r="AF89" s="24">
        <v>2696.7182620256904</v>
      </c>
      <c r="AG89" s="26">
        <v>389.50004938306347</v>
      </c>
      <c r="AH89" s="24">
        <v>0.92737135538310855</v>
      </c>
      <c r="AI89" s="26">
        <v>0.66495893919987947</v>
      </c>
      <c r="AJ89" s="24">
        <v>4.6770220256659417E-2</v>
      </c>
      <c r="AK89" s="24">
        <v>16.233766233766232</v>
      </c>
      <c r="AL89" s="24">
        <v>-0.12749448336386329</v>
      </c>
      <c r="AM89" s="26">
        <v>-0.78249750972178</v>
      </c>
    </row>
    <row r="90" spans="1:39">
      <c r="A90" t="s">
        <v>373</v>
      </c>
      <c r="B90" s="52" t="s">
        <v>233</v>
      </c>
      <c r="C90" s="20">
        <v>18.809999999999999</v>
      </c>
      <c r="D90" s="20">
        <v>4.8991611636623238E-2</v>
      </c>
      <c r="E90" s="23">
        <v>14.64</v>
      </c>
      <c r="F90" s="23">
        <v>1896.9</v>
      </c>
      <c r="G90" s="23">
        <v>10749.3</v>
      </c>
      <c r="H90" s="21">
        <v>0</v>
      </c>
      <c r="I90" s="21">
        <v>12853.754493679387</v>
      </c>
      <c r="J90" s="51">
        <v>21463.144867375599</v>
      </c>
      <c r="K90" s="1">
        <v>25.3</v>
      </c>
      <c r="L90" s="1">
        <v>0.1218989826878458</v>
      </c>
      <c r="M90" s="1">
        <v>82.1</v>
      </c>
      <c r="N90" s="1">
        <v>34.4</v>
      </c>
      <c r="O90" s="1">
        <v>0.96925943176525386</v>
      </c>
      <c r="P90" s="24">
        <v>3.9567279411764709</v>
      </c>
      <c r="Q90" s="1">
        <v>3.1975180673278871E-3</v>
      </c>
      <c r="R90" s="17">
        <v>7.8529359271818661E-3</v>
      </c>
      <c r="S90" s="25">
        <v>8.8524004997322867E-2</v>
      </c>
      <c r="T90" s="25">
        <v>3.7504524469067406</v>
      </c>
      <c r="U90" s="1">
        <v>3274.995538104587</v>
      </c>
      <c r="V90" s="1">
        <v>115.69373446010607</v>
      </c>
      <c r="W90" s="1">
        <v>54.47</v>
      </c>
      <c r="X90" s="24">
        <v>382.40542158422539</v>
      </c>
      <c r="Y90" s="24">
        <v>0.94592182759236121</v>
      </c>
      <c r="Z90" s="24">
        <v>0.12671782973407103</v>
      </c>
      <c r="AA90" s="24">
        <v>73.424950919150461</v>
      </c>
      <c r="AB90" s="24">
        <v>3735.3333333333335</v>
      </c>
      <c r="AC90" s="1">
        <v>747.06666666666672</v>
      </c>
      <c r="AD90" s="24">
        <v>24.755555555555556</v>
      </c>
      <c r="AE90" s="24">
        <v>266</v>
      </c>
      <c r="AF90" s="24">
        <v>1229.8878065322149</v>
      </c>
      <c r="AG90" s="26">
        <v>11.940032125646974</v>
      </c>
      <c r="AH90" s="24">
        <v>0.92376470588235293</v>
      </c>
      <c r="AI90" s="26">
        <v>0.83764705882352941</v>
      </c>
      <c r="AJ90" s="24">
        <v>5.9118584359994668E-2</v>
      </c>
      <c r="AK90" s="24">
        <v>3.9215686274509802</v>
      </c>
      <c r="AL90" s="24">
        <v>-0.40773924238956277</v>
      </c>
      <c r="AM90" s="26">
        <v>-0.65431810702881787</v>
      </c>
    </row>
    <row r="91" spans="1:39">
      <c r="A91" t="s">
        <v>373</v>
      </c>
      <c r="B91" s="52" t="s">
        <v>267</v>
      </c>
      <c r="C91" s="20">
        <v>26.76</v>
      </c>
      <c r="D91" s="20">
        <v>2.987189818545586E-2</v>
      </c>
      <c r="E91" s="23">
        <v>17.84</v>
      </c>
      <c r="F91" s="23">
        <v>3088.3</v>
      </c>
      <c r="G91" s="23">
        <v>7892.3</v>
      </c>
      <c r="H91" s="21">
        <v>0</v>
      </c>
      <c r="I91" s="21">
        <v>16498.430776822373</v>
      </c>
      <c r="J91" s="51">
        <v>46388.651885789041</v>
      </c>
      <c r="K91" s="1">
        <v>31.1</v>
      </c>
      <c r="L91" s="1">
        <v>0.19501486647956207</v>
      </c>
      <c r="M91" s="1">
        <v>84.7</v>
      </c>
      <c r="N91" s="1">
        <v>37.6</v>
      </c>
      <c r="O91" s="1">
        <v>0.94289131409777249</v>
      </c>
      <c r="P91" s="24">
        <v>1.4386604211706302</v>
      </c>
      <c r="Q91" s="1">
        <v>8.910991265648516E-4</v>
      </c>
      <c r="R91" s="17">
        <v>8.9476755495039879E-3</v>
      </c>
      <c r="S91" s="25">
        <v>8.3391224608886538E-2</v>
      </c>
      <c r="T91" s="25">
        <v>7.3098465242250983</v>
      </c>
      <c r="U91" s="1">
        <v>3091.1495817934256</v>
      </c>
      <c r="V91" s="1">
        <v>582.78234756768461</v>
      </c>
      <c r="W91" s="1">
        <v>54.47</v>
      </c>
      <c r="X91" s="24">
        <v>202.96192574029038</v>
      </c>
      <c r="Y91" s="24">
        <v>1.1643093339261399</v>
      </c>
      <c r="Z91" s="24">
        <v>0.10111984883430128</v>
      </c>
      <c r="AA91" s="24">
        <v>74.235140467391005</v>
      </c>
      <c r="AB91" s="24">
        <v>4498.375</v>
      </c>
      <c r="AC91" s="1">
        <v>1564.6521739130435</v>
      </c>
      <c r="AD91" s="24">
        <v>23.255760368663594</v>
      </c>
      <c r="AE91" s="24">
        <v>248.33333333333334</v>
      </c>
      <c r="AF91" s="24">
        <v>1091.0576041348265</v>
      </c>
      <c r="AG91" s="26">
        <v>177.08061244338234</v>
      </c>
      <c r="AH91" s="24">
        <v>0.92699289660615625</v>
      </c>
      <c r="AI91" s="26">
        <v>0.86608787161273348</v>
      </c>
      <c r="AJ91" s="24">
        <v>5.3888507297693421E-2</v>
      </c>
      <c r="AK91" s="24">
        <v>2.6702269692923899</v>
      </c>
      <c r="AL91" s="24">
        <v>-0.61552928357479064</v>
      </c>
      <c r="AM91" s="26">
        <v>-0.8695796800951815</v>
      </c>
    </row>
    <row r="92" spans="1:39">
      <c r="A92" t="s">
        <v>372</v>
      </c>
      <c r="B92" s="55" t="s">
        <v>269</v>
      </c>
      <c r="C92" s="20">
        <v>28.43</v>
      </c>
      <c r="D92" s="20">
        <v>2.8853975596140044E-2</v>
      </c>
      <c r="E92" s="23">
        <v>28.82</v>
      </c>
      <c r="F92" s="23">
        <v>4830.3999999999996</v>
      </c>
      <c r="G92" s="23">
        <v>10264.5</v>
      </c>
      <c r="H92" s="21">
        <v>0</v>
      </c>
      <c r="I92" s="54">
        <v>99905.321376470049</v>
      </c>
      <c r="J92" s="21">
        <v>68756.455363809218</v>
      </c>
      <c r="K92" s="1">
        <v>80.099999999999994</v>
      </c>
      <c r="L92" s="1">
        <v>0.87250976951910042</v>
      </c>
      <c r="M92" s="1">
        <v>190.8</v>
      </c>
      <c r="N92" s="1">
        <v>99.6</v>
      </c>
      <c r="O92" s="1">
        <v>0.93524788690623306</v>
      </c>
      <c r="P92" s="24">
        <v>4.5373241809672393</v>
      </c>
      <c r="Q92" s="1">
        <v>2.2926530046547882E-3</v>
      </c>
      <c r="R92" s="17">
        <v>1.9586888906611373E-2</v>
      </c>
      <c r="S92" s="25">
        <v>0.2730999282239413</v>
      </c>
      <c r="T92" s="25">
        <v>1.3222353259399511</v>
      </c>
      <c r="U92" s="1">
        <v>2924.6978649015077</v>
      </c>
      <c r="V92" s="1">
        <v>1667.4942101042639</v>
      </c>
      <c r="W92" s="1">
        <v>54.47</v>
      </c>
      <c r="X92" s="24">
        <v>179.30975061141137</v>
      </c>
      <c r="Y92" s="24">
        <v>0.92830369247946409</v>
      </c>
      <c r="Z92" s="24">
        <v>0.39205678283754686</v>
      </c>
      <c r="AA92" s="24">
        <v>73.313661376505308</v>
      </c>
      <c r="AB92" s="24">
        <v>3918.4375</v>
      </c>
      <c r="AC92" s="1">
        <v>1899.8484848484848</v>
      </c>
      <c r="AD92" s="24">
        <v>19.137829912023459</v>
      </c>
      <c r="AE92" s="24">
        <v>433.5</v>
      </c>
      <c r="AF92" s="24">
        <v>1653.0975830608504</v>
      </c>
      <c r="AG92" s="26">
        <v>186.59027163250659</v>
      </c>
      <c r="AH92" s="24">
        <v>0.94320685434516527</v>
      </c>
      <c r="AI92" s="26">
        <v>0.85010199918400653</v>
      </c>
      <c r="AJ92" s="24">
        <v>5.376707765920348E-2</v>
      </c>
      <c r="AK92" s="24">
        <v>4.545454545454545</v>
      </c>
      <c r="AL92" s="24">
        <v>-0.33255524012849308</v>
      </c>
      <c r="AM92" s="26">
        <v>-0.84928572176643091</v>
      </c>
    </row>
    <row r="93" spans="1:39">
      <c r="A93" t="s">
        <v>371</v>
      </c>
      <c r="B93" s="28" t="s">
        <v>271</v>
      </c>
      <c r="C93" s="20">
        <v>24</v>
      </c>
      <c r="D93" s="20">
        <v>1.8466686948585335E-2</v>
      </c>
      <c r="E93" s="23">
        <v>30.32</v>
      </c>
      <c r="F93" s="23">
        <v>4164.8999999999996</v>
      </c>
      <c r="G93" s="23">
        <v>10114.799999999999</v>
      </c>
      <c r="H93" s="47">
        <v>242566.42087157778</v>
      </c>
      <c r="I93" s="21">
        <v>55682.79977602321</v>
      </c>
      <c r="J93" s="21">
        <v>19735.110610131185</v>
      </c>
      <c r="K93" s="1">
        <v>54</v>
      </c>
      <c r="L93" s="1">
        <v>0.10511104350471555</v>
      </c>
      <c r="M93" s="1">
        <v>188.4</v>
      </c>
      <c r="N93" s="1">
        <v>88.9</v>
      </c>
      <c r="O93" s="1">
        <v>0.9441783165509825</v>
      </c>
      <c r="P93" s="24">
        <v>7.6535034302011873</v>
      </c>
      <c r="Q93" s="1">
        <v>7.8400976164995275E-3</v>
      </c>
      <c r="R93" s="17">
        <v>1.4450867052023121E-2</v>
      </c>
      <c r="S93" s="25">
        <v>0.19373288713112261</v>
      </c>
      <c r="T93" s="25">
        <v>3.6815820765661256</v>
      </c>
      <c r="U93" s="1">
        <v>3929.2363857620931</v>
      </c>
      <c r="V93" s="1">
        <v>754.38805048986717</v>
      </c>
      <c r="W93" s="1">
        <v>54.47</v>
      </c>
      <c r="X93" s="24">
        <v>58.8400713176392</v>
      </c>
      <c r="Y93" s="24">
        <v>5.0076057195010657</v>
      </c>
      <c r="Z93" s="24">
        <v>0.33939762701551568</v>
      </c>
      <c r="AA93" s="24">
        <v>71.05263157894737</v>
      </c>
      <c r="AB93" s="24">
        <v>2191.3333333333335</v>
      </c>
      <c r="AC93" s="1">
        <v>888.37837837837833</v>
      </c>
      <c r="AD93" s="24">
        <v>15.606267029972752</v>
      </c>
      <c r="AE93" s="24">
        <v>145.19999999999999</v>
      </c>
      <c r="AF93" s="24">
        <v>4174.6393720717979</v>
      </c>
      <c r="AG93" s="26">
        <v>802.35777304533008</v>
      </c>
      <c r="AH93" s="24">
        <v>0.9375</v>
      </c>
      <c r="AI93" s="26">
        <v>0.83789537712895379</v>
      </c>
      <c r="AJ93" s="24">
        <v>-2.0999625595477297E-2</v>
      </c>
      <c r="AK93" s="24">
        <v>4.395604395604396</v>
      </c>
      <c r="AL93" s="24">
        <v>-0.12525709935425922</v>
      </c>
      <c r="AM93" s="26">
        <v>-0.88742738974328994</v>
      </c>
    </row>
    <row r="94" spans="1:39">
      <c r="A94" t="s">
        <v>373</v>
      </c>
      <c r="B94" s="52" t="s">
        <v>273</v>
      </c>
      <c r="C94" s="20">
        <v>15.88</v>
      </c>
      <c r="D94" s="20">
        <v>2.0475502721919787E-2</v>
      </c>
      <c r="E94" s="23">
        <v>26.42</v>
      </c>
      <c r="F94" s="23">
        <v>3875.6</v>
      </c>
      <c r="G94" s="23">
        <v>14533.5</v>
      </c>
      <c r="H94" s="21">
        <v>10782.362793476927</v>
      </c>
      <c r="I94" s="21">
        <v>15768.810110970027</v>
      </c>
      <c r="J94" s="51">
        <v>34046.45232328491</v>
      </c>
      <c r="K94" s="1">
        <v>40.299999999999997</v>
      </c>
      <c r="L94" s="1">
        <v>7.4313965114987224E-2</v>
      </c>
      <c r="M94" s="1">
        <v>71.900000000000006</v>
      </c>
      <c r="N94" s="1">
        <v>57.1</v>
      </c>
      <c r="O94" s="1">
        <v>0.95784991360157989</v>
      </c>
      <c r="P94" s="24">
        <v>4.4986670884741118</v>
      </c>
      <c r="Q94" s="1">
        <v>1.1491497692854413E-3</v>
      </c>
      <c r="R94" s="17">
        <v>2.4808354627263638E-2</v>
      </c>
      <c r="S94" s="25">
        <v>0.24413954005110544</v>
      </c>
      <c r="T94" s="25">
        <v>11.020384820951364</v>
      </c>
      <c r="U94" s="1">
        <v>2194.5663370736584</v>
      </c>
      <c r="V94" s="1">
        <v>1225.1274364442986</v>
      </c>
      <c r="W94" s="1">
        <v>54.47</v>
      </c>
      <c r="X94" s="24">
        <v>470.87054553782872</v>
      </c>
      <c r="Y94" s="24">
        <v>0.78513498500166656</v>
      </c>
      <c r="Z94" s="24">
        <v>0.35529385623819576</v>
      </c>
      <c r="AA94" s="24">
        <v>70.432174202866349</v>
      </c>
      <c r="AB94" s="24">
        <v>3750.4166666666665</v>
      </c>
      <c r="AC94" s="1">
        <v>937.60416666666663</v>
      </c>
      <c r="AD94" s="24">
        <v>21.441085271317828</v>
      </c>
      <c r="AE94" s="24">
        <v>242.66666666666666</v>
      </c>
      <c r="AF94" s="24">
        <v>1206.5935418286858</v>
      </c>
      <c r="AG94" s="26">
        <v>46.290174536162645</v>
      </c>
      <c r="AH94" s="24">
        <v>0.9603442340791738</v>
      </c>
      <c r="AI94" s="26">
        <v>0.93796901893287432</v>
      </c>
      <c r="AJ94" s="24">
        <v>4.4589707456388822E-2</v>
      </c>
      <c r="AK94" s="24">
        <v>10.482180293501049</v>
      </c>
      <c r="AL94" s="24">
        <v>-0.26254373610320209</v>
      </c>
      <c r="AM94" s="26">
        <v>-0.87211660522571433</v>
      </c>
    </row>
    <row r="95" spans="1:39">
      <c r="A95" t="s">
        <v>373</v>
      </c>
      <c r="B95" s="52" t="s">
        <v>242</v>
      </c>
      <c r="C95" s="20">
        <v>23.59</v>
      </c>
      <c r="D95" s="20">
        <v>5.0282585270380223E-2</v>
      </c>
      <c r="E95" s="23">
        <v>19.809999999999999</v>
      </c>
      <c r="F95" s="23">
        <v>1670.3</v>
      </c>
      <c r="G95" s="23">
        <v>16574.599999999999</v>
      </c>
      <c r="H95" s="21">
        <v>13039.644192083066</v>
      </c>
      <c r="I95" s="21">
        <v>74253.860341483974</v>
      </c>
      <c r="J95" s="51">
        <v>132736.00501676777</v>
      </c>
      <c r="K95" s="1">
        <v>57.7</v>
      </c>
      <c r="L95" s="1">
        <v>0.68144833197721721</v>
      </c>
      <c r="M95" s="1">
        <v>89.5</v>
      </c>
      <c r="N95" s="1">
        <v>105.2</v>
      </c>
      <c r="O95" s="1">
        <v>0.96399917712404859</v>
      </c>
      <c r="P95" s="24">
        <v>5.5433616595851039</v>
      </c>
      <c r="Q95" s="1">
        <v>6.1959878739147609E-3</v>
      </c>
      <c r="R95" s="17">
        <v>3.4361049413937944E-2</v>
      </c>
      <c r="S95" s="25">
        <v>0.22908099311679458</v>
      </c>
      <c r="T95" s="25">
        <v>0.47374286547514893</v>
      </c>
      <c r="U95" s="1">
        <v>2201.5338772458381</v>
      </c>
      <c r="V95" s="1">
        <v>3632.2448721151572</v>
      </c>
      <c r="W95" s="1">
        <v>54.47</v>
      </c>
      <c r="X95" s="24">
        <v>553.53665323083339</v>
      </c>
      <c r="Y95" s="24">
        <v>0.42112902161722343</v>
      </c>
      <c r="Z95" s="24">
        <v>1.1946429749521694</v>
      </c>
      <c r="AA95" s="24">
        <v>73.07523145602886</v>
      </c>
      <c r="AB95" s="24">
        <v>6995.8461538461543</v>
      </c>
      <c r="AC95" s="1">
        <v>575.60759493670889</v>
      </c>
      <c r="AD95" s="24">
        <v>18.08574807806032</v>
      </c>
      <c r="AE95" s="24">
        <v>232.28571428571428</v>
      </c>
      <c r="AF95" s="24">
        <v>1057.5116471312647</v>
      </c>
      <c r="AG95" s="26">
        <v>3.2843665471818442</v>
      </c>
      <c r="AH95" s="24">
        <v>0.9613091689519494</v>
      </c>
      <c r="AI95" s="26">
        <v>0.85686180994396088</v>
      </c>
      <c r="AJ95" s="24">
        <v>4.381082726343976E-2</v>
      </c>
      <c r="AK95" s="24">
        <v>23.867510959571359</v>
      </c>
      <c r="AL95" s="24">
        <v>-0.19323722222527445</v>
      </c>
      <c r="AM95" s="26">
        <v>-0.6846155823574307</v>
      </c>
    </row>
    <row r="96" spans="1:39">
      <c r="A96" t="s">
        <v>373</v>
      </c>
      <c r="B96" s="52" t="s">
        <v>223</v>
      </c>
      <c r="C96" s="20">
        <v>27.79</v>
      </c>
      <c r="D96" s="20">
        <v>4.4620911325392323E-2</v>
      </c>
      <c r="E96" s="23">
        <v>15.06</v>
      </c>
      <c r="F96" s="23">
        <v>2479.4</v>
      </c>
      <c r="G96" s="23">
        <v>21074.5</v>
      </c>
      <c r="H96" s="21">
        <v>0</v>
      </c>
      <c r="I96" s="21">
        <v>32390.406696747577</v>
      </c>
      <c r="J96" s="51">
        <v>44789.703786368322</v>
      </c>
      <c r="K96" s="1">
        <v>21.1</v>
      </c>
      <c r="L96" s="1">
        <v>0.71932312346379279</v>
      </c>
      <c r="M96" s="1">
        <v>99.1</v>
      </c>
      <c r="N96" s="1">
        <v>16.600000000000001</v>
      </c>
      <c r="O96" s="1">
        <v>0.9504605426935524</v>
      </c>
      <c r="P96" s="24">
        <v>4.1280830830830828</v>
      </c>
      <c r="Q96" s="1">
        <v>1.2103810420727708E-3</v>
      </c>
      <c r="R96" s="17">
        <v>1.0777084515031198E-2</v>
      </c>
      <c r="S96" s="25">
        <v>0.13717148799394971</v>
      </c>
      <c r="T96" s="25">
        <v>13.747450479233228</v>
      </c>
      <c r="U96" s="1">
        <v>3615.2756664775952</v>
      </c>
      <c r="V96" s="1">
        <v>221.87860618879992</v>
      </c>
      <c r="W96" s="1">
        <v>54.47</v>
      </c>
      <c r="X96" s="24">
        <v>278.33562520539095</v>
      </c>
      <c r="Y96" s="24">
        <v>1.0115333711476648</v>
      </c>
      <c r="Z96" s="24">
        <v>8.2057099640763853E-2</v>
      </c>
      <c r="AA96" s="24">
        <v>75.893363584798635</v>
      </c>
      <c r="AB96" s="24">
        <v>5289</v>
      </c>
      <c r="AC96" s="1">
        <v>705.2</v>
      </c>
      <c r="AD96" s="24">
        <v>21.520661157024794</v>
      </c>
      <c r="AE96" s="24">
        <v>306</v>
      </c>
      <c r="AF96" s="24">
        <v>1500.7437889960295</v>
      </c>
      <c r="AG96" s="26">
        <v>328.01871809415769</v>
      </c>
      <c r="AH96" s="24">
        <v>0.96898148148148144</v>
      </c>
      <c r="AI96" s="26">
        <v>0.92083333333333328</v>
      </c>
      <c r="AJ96" s="24">
        <v>4.7602867857975614E-2</v>
      </c>
      <c r="AK96" s="24">
        <v>0</v>
      </c>
      <c r="AL96" s="24">
        <v>0.23436856398029149</v>
      </c>
      <c r="AM96" s="26">
        <v>-0.66778460950471596</v>
      </c>
    </row>
    <row r="97" spans="1:39">
      <c r="A97" t="s">
        <v>372</v>
      </c>
      <c r="B97" s="55" t="s">
        <v>250</v>
      </c>
      <c r="C97" s="20">
        <v>23.01</v>
      </c>
      <c r="D97" s="20">
        <v>4.2108638491630858E-2</v>
      </c>
      <c r="E97" s="23">
        <v>19.16</v>
      </c>
      <c r="F97" s="23">
        <v>3480.3</v>
      </c>
      <c r="G97" s="23">
        <v>17152.900000000001</v>
      </c>
      <c r="H97" s="21">
        <v>44072.290377470672</v>
      </c>
      <c r="I97" s="54">
        <v>160602.41800428633</v>
      </c>
      <c r="J97" s="21">
        <v>111431.70645674707</v>
      </c>
      <c r="K97" s="1">
        <v>61.7</v>
      </c>
      <c r="L97" s="1">
        <v>10.216956326556788</v>
      </c>
      <c r="M97" s="1">
        <v>324.5</v>
      </c>
      <c r="N97" s="1">
        <v>76.3</v>
      </c>
      <c r="O97" s="1">
        <v>0.95344804134929273</v>
      </c>
      <c r="P97" s="24">
        <v>5.2271676727855114</v>
      </c>
      <c r="Q97" s="1">
        <v>1.0223493262192527E-3</v>
      </c>
      <c r="R97" s="17">
        <v>2.0906817161546846E-2</v>
      </c>
      <c r="S97" s="25">
        <v>0.19584428910408516</v>
      </c>
      <c r="T97" s="25">
        <v>1.0660676282809176</v>
      </c>
      <c r="U97" s="1">
        <v>2051.2948117745141</v>
      </c>
      <c r="V97" s="1">
        <v>3765.3509432160431</v>
      </c>
      <c r="W97" s="1">
        <v>54.47</v>
      </c>
      <c r="X97" s="24">
        <v>375.13046393031868</v>
      </c>
      <c r="Y97" s="24">
        <v>0.81318540370679149</v>
      </c>
      <c r="Z97" s="24">
        <v>0.23905598666068106</v>
      </c>
      <c r="AA97" s="24">
        <v>73.8459565189508</v>
      </c>
      <c r="AB97" s="24">
        <v>5568.9285714285716</v>
      </c>
      <c r="AC97" s="1">
        <v>847.445652173913</v>
      </c>
      <c r="AD97" s="24">
        <v>20.319856244384546</v>
      </c>
      <c r="AE97" s="24">
        <v>278</v>
      </c>
      <c r="AF97" s="24">
        <v>986.4963676008465</v>
      </c>
      <c r="AG97" s="26">
        <v>296.18803309177196</v>
      </c>
      <c r="AH97" s="24">
        <v>0.95161402290871222</v>
      </c>
      <c r="AI97" s="26">
        <v>0.90059007289135717</v>
      </c>
      <c r="AJ97" s="24">
        <v>3.9298597749850485E-2</v>
      </c>
      <c r="AK97" s="24">
        <v>8.1799591002044991</v>
      </c>
      <c r="AL97" s="24">
        <v>-0.30240170719293297</v>
      </c>
      <c r="AM97" s="26">
        <v>-0.77821589726695295</v>
      </c>
    </row>
    <row r="98" spans="1:39">
      <c r="A98" t="s">
        <v>373</v>
      </c>
      <c r="B98" s="52" t="s">
        <v>191</v>
      </c>
      <c r="C98" s="20">
        <v>22.16</v>
      </c>
      <c r="D98" s="20">
        <v>5.1540838152578629E-2</v>
      </c>
      <c r="E98" s="23">
        <v>11.22</v>
      </c>
      <c r="F98" s="23">
        <v>2821.5</v>
      </c>
      <c r="G98" s="23">
        <v>11286.2</v>
      </c>
      <c r="H98" s="21">
        <v>0</v>
      </c>
      <c r="I98" s="21">
        <v>54643.862848403027</v>
      </c>
      <c r="J98" s="51">
        <v>85787.242633369358</v>
      </c>
      <c r="K98" s="1">
        <v>56.6</v>
      </c>
      <c r="L98" s="1">
        <v>2.0180939554780957</v>
      </c>
      <c r="M98" s="1">
        <v>515.5</v>
      </c>
      <c r="N98" s="1">
        <v>53.3</v>
      </c>
      <c r="O98" s="1">
        <v>0.96693426595660126</v>
      </c>
      <c r="P98" s="24">
        <v>16.867501683501683</v>
      </c>
      <c r="Q98" s="1">
        <v>3.5057529878366332E-3</v>
      </c>
      <c r="R98" s="17">
        <v>2.0518101877525154E-2</v>
      </c>
      <c r="S98" s="25">
        <v>0.19442287887190049</v>
      </c>
      <c r="T98" s="25">
        <v>1.1821831296923306</v>
      </c>
      <c r="U98" s="1">
        <v>2709.7045076447753</v>
      </c>
      <c r="V98" s="1">
        <v>2361.5831237824759</v>
      </c>
      <c r="W98" s="1">
        <v>54.47</v>
      </c>
      <c r="X98" s="24">
        <v>2020.6904092200823</v>
      </c>
      <c r="Y98" s="24">
        <v>0.28677810346193455</v>
      </c>
      <c r="Z98" s="24">
        <v>0.13947556048482929</v>
      </c>
      <c r="AA98" s="24">
        <v>74.253347064881567</v>
      </c>
      <c r="AB98" s="24">
        <v>7889.375</v>
      </c>
      <c r="AC98" s="1">
        <v>2524.6</v>
      </c>
      <c r="AD98" s="24">
        <v>23.91076923076923</v>
      </c>
      <c r="AE98" s="24">
        <v>264.60000000000002</v>
      </c>
      <c r="AF98" s="24">
        <v>1992.2463433415194</v>
      </c>
      <c r="AG98" s="26">
        <v>208.25318862394042</v>
      </c>
      <c r="AH98" s="24">
        <v>0.95204504671740608</v>
      </c>
      <c r="AI98" s="26">
        <v>0.9240764804158158</v>
      </c>
      <c r="AJ98" s="24">
        <v>4.7236816071207173E-2</v>
      </c>
      <c r="AK98" s="24">
        <v>6.9484655471916614</v>
      </c>
      <c r="AL98" s="24">
        <v>-0.16715928050613091</v>
      </c>
      <c r="AM98" s="26">
        <v>-0.83069174811460322</v>
      </c>
    </row>
    <row r="99" spans="1:39">
      <c r="A99" t="s">
        <v>374</v>
      </c>
      <c r="B99" s="53" t="s">
        <v>209</v>
      </c>
      <c r="C99" s="20">
        <v>26.07</v>
      </c>
      <c r="D99" s="20">
        <v>5.6536502546689307E-2</v>
      </c>
      <c r="E99" s="23">
        <v>13.01</v>
      </c>
      <c r="F99" s="23">
        <v>2136.5</v>
      </c>
      <c r="G99" s="23">
        <v>4273.1000000000004</v>
      </c>
      <c r="H99" s="21">
        <v>0</v>
      </c>
      <c r="I99" s="54">
        <v>115554.13628237242</v>
      </c>
      <c r="J99" s="51">
        <v>111127.69817445957</v>
      </c>
      <c r="K99" s="1">
        <v>95.1</v>
      </c>
      <c r="L99" s="1">
        <v>4.5353329560460294</v>
      </c>
      <c r="M99" s="1">
        <v>866.2</v>
      </c>
      <c r="N99" s="1">
        <v>74.099999999999994</v>
      </c>
      <c r="O99" s="1">
        <v>0.93821178821178819</v>
      </c>
      <c r="P99" s="24">
        <v>3.9382306623436776</v>
      </c>
      <c r="Q99" s="1">
        <v>7.22191619610859E-4</v>
      </c>
      <c r="R99" s="17">
        <v>2.2807017543859651E-2</v>
      </c>
      <c r="S99" s="25">
        <v>0.17892850405583852</v>
      </c>
      <c r="T99" s="25">
        <v>1.7239554034048852</v>
      </c>
      <c r="U99" s="1">
        <v>2526.4780230145257</v>
      </c>
      <c r="V99" s="1">
        <v>2694.6502007643203</v>
      </c>
      <c r="W99" s="1">
        <v>54.47</v>
      </c>
      <c r="X99" s="24">
        <v>638.05629594001789</v>
      </c>
      <c r="Y99" s="24">
        <v>0.65723448405961138</v>
      </c>
      <c r="Z99" s="24">
        <v>0.16462931522354274</v>
      </c>
      <c r="AA99" s="24">
        <v>74.076589322769294</v>
      </c>
      <c r="AB99" s="24">
        <v>5301</v>
      </c>
      <c r="AC99" s="1">
        <v>2409.5454545454545</v>
      </c>
      <c r="AD99" s="24">
        <v>19.193001060445386</v>
      </c>
      <c r="AE99" s="24">
        <v>217.11111111111111</v>
      </c>
      <c r="AF99" s="24">
        <v>2002.4505383889834</v>
      </c>
      <c r="AG99" s="26">
        <v>247.3363516317676</v>
      </c>
      <c r="AH99" s="24">
        <v>0.95841121495327097</v>
      </c>
      <c r="AI99" s="26">
        <v>0.86401869158878508</v>
      </c>
      <c r="AJ99" s="24">
        <v>4.3492734839407417E-2</v>
      </c>
      <c r="AK99" s="24">
        <v>4.0650406504065044</v>
      </c>
      <c r="AL99" s="24">
        <v>-0.58367136780344153</v>
      </c>
      <c r="AM99" s="26">
        <v>-0.87239314138302981</v>
      </c>
    </row>
    <row r="100" spans="1:39">
      <c r="A100" t="s">
        <v>372</v>
      </c>
      <c r="B100" s="55" t="s">
        <v>216</v>
      </c>
      <c r="C100" s="20">
        <v>25.36</v>
      </c>
      <c r="D100" s="20">
        <v>4.1690523904952766E-2</v>
      </c>
      <c r="E100" s="23">
        <v>15.47</v>
      </c>
      <c r="F100" s="23">
        <v>3448.4</v>
      </c>
      <c r="G100" s="23">
        <v>10837.7</v>
      </c>
      <c r="H100" s="21">
        <v>0</v>
      </c>
      <c r="I100" s="54">
        <v>49386.93288192324</v>
      </c>
      <c r="J100" s="21">
        <v>28365.409046957768</v>
      </c>
      <c r="K100" s="1">
        <v>162.19999999999999</v>
      </c>
      <c r="L100" s="1">
        <v>0.47731176638992268</v>
      </c>
      <c r="M100" s="1">
        <v>845.4</v>
      </c>
      <c r="N100" s="1">
        <v>38.4</v>
      </c>
      <c r="O100" s="1">
        <v>0.95221967963386722</v>
      </c>
      <c r="P100" s="24">
        <v>5.6727027027027033</v>
      </c>
      <c r="Q100" s="1">
        <v>6.9025234309114947E-3</v>
      </c>
      <c r="R100" s="17">
        <v>8.624391640423704E-3</v>
      </c>
      <c r="S100" s="25">
        <v>9.6049241339822497E-2</v>
      </c>
      <c r="T100" s="25">
        <v>1.8224540503744047</v>
      </c>
      <c r="U100" s="1">
        <v>2487.8149155453766</v>
      </c>
      <c r="V100" s="1">
        <v>402.13223855036574</v>
      </c>
      <c r="W100" s="1">
        <v>54.47</v>
      </c>
      <c r="X100" s="24">
        <v>163.3780383721153</v>
      </c>
      <c r="Y100" s="24">
        <v>0.60299169768107652</v>
      </c>
      <c r="Z100" s="24">
        <v>0.4056684798167764</v>
      </c>
      <c r="AA100" s="24">
        <v>74.663612940166047</v>
      </c>
      <c r="AB100" s="24">
        <v>3992</v>
      </c>
      <c r="AC100" s="1">
        <v>1470.7368421052631</v>
      </c>
      <c r="AD100" s="24">
        <v>20.061093247588424</v>
      </c>
      <c r="AE100" s="24">
        <v>192.33333333333334</v>
      </c>
      <c r="AF100" s="24">
        <v>1458.7235002147154</v>
      </c>
      <c r="AG100" s="26">
        <v>1.8286573146292586</v>
      </c>
      <c r="AH100" s="24">
        <v>0.97150586113615867</v>
      </c>
      <c r="AI100" s="26">
        <v>0.92533814247069435</v>
      </c>
      <c r="AJ100" s="24">
        <v>4.6213551310322995E-2</v>
      </c>
      <c r="AK100" s="24">
        <v>7.5046904315197001</v>
      </c>
      <c r="AL100" s="24">
        <v>-0.27794957932666375</v>
      </c>
      <c r="AM100" s="26">
        <v>-0.52324810931333621</v>
      </c>
    </row>
    <row r="101" spans="1:39">
      <c r="A101" t="s">
        <v>373</v>
      </c>
      <c r="B101" s="52" t="s">
        <v>265</v>
      </c>
      <c r="C101" s="20">
        <v>32.65</v>
      </c>
      <c r="D101" s="20">
        <v>3.7649369782288424E-2</v>
      </c>
      <c r="E101" s="23">
        <v>19.309999999999999</v>
      </c>
      <c r="F101" s="23">
        <v>1044.8</v>
      </c>
      <c r="G101" s="23">
        <v>10447.5</v>
      </c>
      <c r="H101" s="21">
        <v>0</v>
      </c>
      <c r="I101" s="21">
        <v>49121.089266569456</v>
      </c>
      <c r="J101" s="51">
        <v>71250.997367529897</v>
      </c>
      <c r="K101" s="1">
        <v>46.3</v>
      </c>
      <c r="L101" s="1">
        <v>0.13722922464123971</v>
      </c>
      <c r="M101" s="1">
        <v>70.7</v>
      </c>
      <c r="N101" s="1">
        <v>25.2</v>
      </c>
      <c r="O101" s="1">
        <v>0.92103310078670031</v>
      </c>
      <c r="P101" s="24">
        <v>4.3446879999999997</v>
      </c>
      <c r="Q101" s="1">
        <v>7.319379069474542E-4</v>
      </c>
      <c r="R101" s="17">
        <v>1.5878212473399902E-2</v>
      </c>
      <c r="S101" s="25">
        <v>0.19828668085338572</v>
      </c>
      <c r="T101" s="25">
        <v>24.318478980891719</v>
      </c>
      <c r="U101" s="1">
        <v>3497.2172204943527</v>
      </c>
      <c r="V101" s="1">
        <v>424.41087226483182</v>
      </c>
      <c r="W101" s="1">
        <v>54.47</v>
      </c>
      <c r="X101" s="24">
        <v>383.2636005877111</v>
      </c>
      <c r="Y101" s="24">
        <v>0.6984230916134665</v>
      </c>
      <c r="Z101" s="24">
        <v>0.14241283352430839</v>
      </c>
      <c r="AA101" s="24">
        <v>76.433677088448732</v>
      </c>
      <c r="AB101" s="24">
        <v>4581.75</v>
      </c>
      <c r="AC101" s="1">
        <v>458.17500000000001</v>
      </c>
      <c r="AD101" s="24">
        <v>19.45736434108527</v>
      </c>
      <c r="AE101" s="24">
        <v>274.5</v>
      </c>
      <c r="AF101" s="24">
        <v>2788.3984694712717</v>
      </c>
      <c r="AG101" s="26">
        <v>17.302340808642985</v>
      </c>
      <c r="AH101" s="24">
        <v>0.9601100412654745</v>
      </c>
      <c r="AI101" s="26">
        <v>0.86905089408528202</v>
      </c>
      <c r="AJ101" s="24">
        <v>4.5335090113018277E-2</v>
      </c>
      <c r="AK101" s="24">
        <v>19.607843137254903</v>
      </c>
      <c r="AL101" s="24">
        <v>-0.52482456239712305</v>
      </c>
      <c r="AM101" s="26">
        <v>-0.84794389810001802</v>
      </c>
    </row>
    <row r="102" spans="1:39">
      <c r="A102" t="s">
        <v>372</v>
      </c>
      <c r="B102" s="55" t="s">
        <v>159</v>
      </c>
      <c r="C102" s="20">
        <v>23.89</v>
      </c>
      <c r="D102" s="20">
        <v>5.5849772468072136E-2</v>
      </c>
      <c r="E102" s="23">
        <v>12.07</v>
      </c>
      <c r="F102" s="23">
        <v>4543.3999999999996</v>
      </c>
      <c r="G102" s="23">
        <v>16108.4</v>
      </c>
      <c r="H102" s="21">
        <v>0</v>
      </c>
      <c r="I102" s="54">
        <v>407024.41322863859</v>
      </c>
      <c r="J102" s="21">
        <v>242543.54906427607</v>
      </c>
      <c r="K102" s="1">
        <v>267.7</v>
      </c>
      <c r="L102" s="1">
        <v>44.123239873982314</v>
      </c>
      <c r="M102" s="1">
        <v>1206</v>
      </c>
      <c r="N102" s="1">
        <v>126.9</v>
      </c>
      <c r="O102" s="1">
        <v>0.95105592816362727</v>
      </c>
      <c r="P102" s="24">
        <v>9.629342499559316</v>
      </c>
      <c r="Q102" s="1">
        <v>4.8307738085535382E-4</v>
      </c>
      <c r="R102" s="17">
        <v>1.6937860635282694E-2</v>
      </c>
      <c r="S102" s="25">
        <v>0.1520906965977484</v>
      </c>
      <c r="T102" s="25">
        <v>2.1920893035654783</v>
      </c>
      <c r="U102" s="1">
        <v>3041.0720674352697</v>
      </c>
      <c r="V102" s="1">
        <v>8654.3542024034232</v>
      </c>
      <c r="W102" s="1">
        <v>54.47</v>
      </c>
      <c r="X102" s="24">
        <v>423.57277101238401</v>
      </c>
      <c r="Y102" s="24">
        <v>0.44828871148048199</v>
      </c>
      <c r="Z102" s="24">
        <v>0.75737079235312055</v>
      </c>
      <c r="AA102" s="24">
        <v>75.262819137524133</v>
      </c>
      <c r="AB102" s="24">
        <v>8855.9</v>
      </c>
      <c r="AC102" s="1">
        <v>2159.9756097560976</v>
      </c>
      <c r="AD102" s="24">
        <v>19.830321285140563</v>
      </c>
      <c r="AE102" s="24">
        <v>189.1</v>
      </c>
      <c r="AF102" s="24">
        <v>723.19329678519398</v>
      </c>
      <c r="AG102" s="26">
        <v>60.437915626870222</v>
      </c>
      <c r="AH102" s="24">
        <v>0.95915001585791315</v>
      </c>
      <c r="AI102" s="26">
        <v>0.84909609895337779</v>
      </c>
      <c r="AJ102" s="24">
        <v>4.4550715837966409E-2</v>
      </c>
      <c r="AK102" s="24">
        <v>3.8550501156515038</v>
      </c>
      <c r="AL102" s="24">
        <v>-0.72232726289974469</v>
      </c>
      <c r="AM102" s="26">
        <v>-0.90268524078916856</v>
      </c>
    </row>
    <row r="103" spans="1:39">
      <c r="A103" t="s">
        <v>373</v>
      </c>
      <c r="B103" s="52" t="s">
        <v>247</v>
      </c>
      <c r="C103" s="20">
        <v>25.58</v>
      </c>
      <c r="D103" s="20">
        <v>3.7779809478868671E-2</v>
      </c>
      <c r="E103" s="23">
        <v>12.93</v>
      </c>
      <c r="F103" s="23">
        <v>6182.9</v>
      </c>
      <c r="G103" s="23">
        <v>19785.400000000001</v>
      </c>
      <c r="H103" s="21">
        <v>0</v>
      </c>
      <c r="I103" s="21">
        <v>65662.414062176627</v>
      </c>
      <c r="J103" s="51">
        <v>95876.987821709772</v>
      </c>
      <c r="K103" s="1">
        <v>38.700000000000003</v>
      </c>
      <c r="L103" s="1">
        <v>0.66986168047895711</v>
      </c>
      <c r="M103" s="1">
        <v>141.4</v>
      </c>
      <c r="N103" s="1">
        <v>41.5</v>
      </c>
      <c r="O103" s="1">
        <v>0.92538491906829845</v>
      </c>
      <c r="P103" s="24">
        <v>8.29249722776669</v>
      </c>
      <c r="Q103" s="1">
        <v>2.0950038655039483E-3</v>
      </c>
      <c r="R103" s="17">
        <v>1.7135104845607103E-2</v>
      </c>
      <c r="S103" s="25">
        <v>0.14864187335948328</v>
      </c>
      <c r="T103" s="25">
        <v>2.1033303824362606</v>
      </c>
      <c r="U103" s="1">
        <v>2392.6864219777631</v>
      </c>
      <c r="V103" s="1">
        <v>1174.9360786711363</v>
      </c>
      <c r="W103" s="1">
        <v>54.47</v>
      </c>
      <c r="X103" s="24">
        <v>351.65988151386409</v>
      </c>
      <c r="Y103" s="24">
        <v>0.37750317043678294</v>
      </c>
      <c r="Z103" s="24">
        <v>0.49202229628100391</v>
      </c>
      <c r="AA103" s="24">
        <v>75.167369569705372</v>
      </c>
      <c r="AB103" s="24">
        <v>6781.4</v>
      </c>
      <c r="AC103" s="1">
        <v>1784.578947368421</v>
      </c>
      <c r="AD103" s="24">
        <v>22.214285714285715</v>
      </c>
      <c r="AE103" s="24">
        <v>360</v>
      </c>
      <c r="AF103" s="24">
        <v>1891.2542752234053</v>
      </c>
      <c r="AG103" s="26">
        <v>92.643181643908335</v>
      </c>
      <c r="AH103" s="24">
        <v>0.97761924744719542</v>
      </c>
      <c r="AI103" s="26">
        <v>0.91635193733389286</v>
      </c>
      <c r="AJ103" s="24">
        <v>4.7270568558983275E-2</v>
      </c>
      <c r="AK103" s="24">
        <v>2.8901734104046239</v>
      </c>
      <c r="AL103" s="24">
        <v>-0.54037656538282075</v>
      </c>
      <c r="AM103" s="26">
        <v>-0.8245659366359348</v>
      </c>
    </row>
    <row r="104" spans="1:39">
      <c r="A104" t="s">
        <v>373</v>
      </c>
      <c r="B104" s="52" t="s">
        <v>285</v>
      </c>
      <c r="C104" s="20">
        <v>24.02</v>
      </c>
      <c r="D104" s="20">
        <v>2.9959746981023577E-2</v>
      </c>
      <c r="E104" s="23">
        <v>30</v>
      </c>
      <c r="F104" s="23">
        <v>2244</v>
      </c>
      <c r="G104" s="23">
        <v>9537.1</v>
      </c>
      <c r="H104" s="21">
        <v>0</v>
      </c>
      <c r="I104" s="21">
        <v>38742.473384938414</v>
      </c>
      <c r="J104" s="51">
        <v>78200.34074918805</v>
      </c>
      <c r="K104" s="1">
        <v>63.4</v>
      </c>
      <c r="L104" s="1">
        <v>0.19286946520989073</v>
      </c>
      <c r="M104" s="1">
        <v>109.3</v>
      </c>
      <c r="N104" s="1">
        <v>95.4</v>
      </c>
      <c r="O104" s="1">
        <v>0.94120144343026957</v>
      </c>
      <c r="P104" s="24">
        <v>5.2527678187293851</v>
      </c>
      <c r="Q104" s="1">
        <v>5.6718061977773602E-3</v>
      </c>
      <c r="R104" s="17">
        <v>3.00747556066705E-2</v>
      </c>
      <c r="S104" s="25">
        <v>0.21794134560092007</v>
      </c>
      <c r="T104" s="25">
        <v>0.75938217730822244</v>
      </c>
      <c r="U104" s="1">
        <v>5007.3260494537089</v>
      </c>
      <c r="V104" s="1">
        <v>229.00214604335017</v>
      </c>
      <c r="W104" s="1">
        <v>54.47</v>
      </c>
      <c r="X104" s="24">
        <v>117.88300395075362</v>
      </c>
      <c r="Y104" s="24">
        <v>2.5589419206440485</v>
      </c>
      <c r="Z104" s="24">
        <v>0.39401955146635997</v>
      </c>
      <c r="AA104" s="24">
        <v>70.75905692926969</v>
      </c>
      <c r="AB104" s="24">
        <v>2484.2857142857142</v>
      </c>
      <c r="AC104" s="1">
        <v>526.969696969697</v>
      </c>
      <c r="AD104" s="24">
        <v>16.854700854700855</v>
      </c>
      <c r="AE104" s="24">
        <v>196.33333333333334</v>
      </c>
      <c r="AF104" s="24">
        <v>2003.0611374353077</v>
      </c>
      <c r="AG104" s="26">
        <v>157.2340425531915</v>
      </c>
      <c r="AH104" s="24">
        <v>0.89826968973747012</v>
      </c>
      <c r="AI104" s="26">
        <v>0.65990453460620524</v>
      </c>
      <c r="AJ104" s="24">
        <v>5.4271075220257078E-2</v>
      </c>
      <c r="AK104" s="24">
        <v>7.4906367041198498</v>
      </c>
      <c r="AL104" s="24">
        <v>-0.48100633459428049</v>
      </c>
      <c r="AM104" s="26">
        <v>-0.79910654776691559</v>
      </c>
    </row>
    <row r="105" spans="1:39">
      <c r="A105" t="s">
        <v>373</v>
      </c>
      <c r="B105" s="52" t="s">
        <v>239</v>
      </c>
      <c r="C105" s="20">
        <v>26.23</v>
      </c>
      <c r="D105" s="20">
        <v>5.1848953238113872E-2</v>
      </c>
      <c r="E105" s="23">
        <v>17.7</v>
      </c>
      <c r="F105" s="23">
        <v>10316.9</v>
      </c>
      <c r="G105" s="23">
        <v>134120</v>
      </c>
      <c r="H105" s="21">
        <v>0</v>
      </c>
      <c r="I105" s="21">
        <v>66543.896161514829</v>
      </c>
      <c r="J105" s="51">
        <v>99059.26914865592</v>
      </c>
      <c r="K105" s="1">
        <v>49.5</v>
      </c>
      <c r="L105" s="1">
        <v>0.61866562316572105</v>
      </c>
      <c r="M105" s="1">
        <v>197.6</v>
      </c>
      <c r="N105" s="1">
        <v>24.5</v>
      </c>
      <c r="O105" s="1">
        <v>0.95580678314491263</v>
      </c>
      <c r="P105" s="24">
        <v>6.6196682464454977</v>
      </c>
      <c r="Q105" s="1">
        <v>1.3046183968290628E-2</v>
      </c>
      <c r="R105" s="17">
        <v>1.4869888475836431E-2</v>
      </c>
      <c r="S105" s="25">
        <v>0.22285267071023282</v>
      </c>
      <c r="T105" s="25">
        <v>152.77363486842106</v>
      </c>
      <c r="U105" s="1">
        <v>5572.9407161025238</v>
      </c>
      <c r="V105" s="1">
        <v>218.86436911297926</v>
      </c>
      <c r="W105" s="1">
        <v>54.47</v>
      </c>
      <c r="X105" s="24">
        <v>200.96156226717963</v>
      </c>
      <c r="Y105" s="24">
        <v>2.3283114850322835</v>
      </c>
      <c r="Z105" s="24">
        <v>0.13343768342790061</v>
      </c>
      <c r="AA105" s="24">
        <v>74.819017804734884</v>
      </c>
      <c r="AB105" s="24">
        <v>5111</v>
      </c>
      <c r="AC105" s="1">
        <v>567.88888888888891</v>
      </c>
      <c r="AD105" s="24">
        <v>21.096774193548388</v>
      </c>
      <c r="AE105" s="24">
        <v>110</v>
      </c>
      <c r="AF105" s="24">
        <v>2017.6258579534338</v>
      </c>
      <c r="AG105" s="26">
        <v>0</v>
      </c>
      <c r="AH105" s="24">
        <v>0.9590409590409591</v>
      </c>
      <c r="AI105" s="26">
        <v>0.96403596403596403</v>
      </c>
      <c r="AJ105" s="24">
        <v>4.9361570211490395E-2</v>
      </c>
      <c r="AK105" s="24">
        <v>0</v>
      </c>
      <c r="AL105" s="24">
        <v>-0.57577803695498764</v>
      </c>
      <c r="AM105" s="26">
        <v>-0.69463899841580345</v>
      </c>
    </row>
    <row r="106" spans="1:39">
      <c r="A106" t="s">
        <v>372</v>
      </c>
      <c r="B106" s="55" t="s">
        <v>182</v>
      </c>
      <c r="C106" s="20">
        <v>28.91</v>
      </c>
      <c r="D106" s="20">
        <v>9.3535643054888137E-2</v>
      </c>
      <c r="E106" s="23">
        <v>10.99</v>
      </c>
      <c r="F106" s="23">
        <v>3449</v>
      </c>
      <c r="G106" s="23">
        <v>24694.799999999999</v>
      </c>
      <c r="H106" s="21">
        <v>0</v>
      </c>
      <c r="I106" s="54">
        <v>191285.16628590526</v>
      </c>
      <c r="J106" s="21">
        <v>144958.00458420339</v>
      </c>
      <c r="K106" s="1">
        <v>101.8</v>
      </c>
      <c r="L106" s="1">
        <v>4.6198357651041242</v>
      </c>
      <c r="M106" s="1">
        <v>683.2</v>
      </c>
      <c r="N106" s="1">
        <v>153.5</v>
      </c>
      <c r="O106" s="1">
        <v>0.95691525567940106</v>
      </c>
      <c r="P106" s="24">
        <v>17.868497835497834</v>
      </c>
      <c r="Q106" s="1">
        <v>1.0950803780861921E-3</v>
      </c>
      <c r="R106" s="17">
        <v>2.7042198417187253E-2</v>
      </c>
      <c r="S106" s="25">
        <v>0.17210218115168552</v>
      </c>
      <c r="T106" s="25">
        <v>0.75881331127513363</v>
      </c>
      <c r="U106" s="1">
        <v>2605.2718113467517</v>
      </c>
      <c r="V106" s="1">
        <v>15233.011429864988</v>
      </c>
      <c r="W106" s="1">
        <v>54.47</v>
      </c>
      <c r="X106" s="24">
        <v>556.53282643511909</v>
      </c>
      <c r="Y106" s="24">
        <v>0.35317732010495378</v>
      </c>
      <c r="Z106" s="24">
        <v>0.55888344085289876</v>
      </c>
      <c r="AA106" s="24">
        <v>76.530399615566168</v>
      </c>
      <c r="AB106" s="24">
        <v>9797.9583333333339</v>
      </c>
      <c r="AC106" s="1">
        <v>416.93439716312059</v>
      </c>
      <c r="AD106" s="24">
        <v>16.00128205128205</v>
      </c>
      <c r="AE106" s="24">
        <v>384.08823529411762</v>
      </c>
      <c r="AF106" s="24">
        <v>974.82662336115936</v>
      </c>
      <c r="AG106" s="26">
        <v>0</v>
      </c>
      <c r="AH106" s="24">
        <v>0.95578704198840669</v>
      </c>
      <c r="AI106" s="26">
        <v>0.86875147055677948</v>
      </c>
      <c r="AJ106" s="24">
        <v>4.4398714771335127E-2</v>
      </c>
      <c r="AK106" s="24">
        <v>25.126842232423293</v>
      </c>
      <c r="AL106" s="24">
        <v>-0.3059657482731013</v>
      </c>
      <c r="AM106" s="26">
        <v>-0.93305421554425638</v>
      </c>
    </row>
    <row r="107" spans="1:39">
      <c r="A107" t="s">
        <v>373</v>
      </c>
      <c r="B107" s="52" t="s">
        <v>236</v>
      </c>
      <c r="C107" s="20">
        <v>19.89</v>
      </c>
      <c r="D107" s="20">
        <v>3.9262479047700222E-2</v>
      </c>
      <c r="E107" s="23">
        <v>16.309999999999999</v>
      </c>
      <c r="F107" s="23">
        <v>4263</v>
      </c>
      <c r="G107" s="23">
        <v>15631</v>
      </c>
      <c r="H107" s="21">
        <v>0</v>
      </c>
      <c r="I107" s="21">
        <v>57017.513040539568</v>
      </c>
      <c r="J107" s="51">
        <v>113720.27237077532</v>
      </c>
      <c r="K107" s="1">
        <v>152.19999999999999</v>
      </c>
      <c r="L107" s="1">
        <v>1.0786101877894259</v>
      </c>
      <c r="M107" s="1">
        <v>258.39999999999998</v>
      </c>
      <c r="N107" s="1">
        <v>265.10000000000002</v>
      </c>
      <c r="O107" s="1">
        <v>0.94711971197119715</v>
      </c>
      <c r="P107" s="24">
        <v>3.2504513888888891</v>
      </c>
      <c r="Q107" s="1">
        <v>2.7199021209407957E-3</v>
      </c>
      <c r="R107" s="17">
        <v>3.3523679649990058E-3</v>
      </c>
      <c r="S107" s="25">
        <v>3.224523423960908E-2</v>
      </c>
      <c r="T107" s="25">
        <v>60.804873015873014</v>
      </c>
      <c r="U107" s="1">
        <v>1673.1412824227962</v>
      </c>
      <c r="V107" s="1">
        <v>1103.3599366098531</v>
      </c>
      <c r="W107" s="1">
        <v>54.47</v>
      </c>
      <c r="X107" s="24">
        <v>3191.2610953679</v>
      </c>
      <c r="Y107" s="24">
        <v>0.38353362311429301</v>
      </c>
      <c r="Z107" s="24">
        <v>0.10094036762408023</v>
      </c>
      <c r="AA107" s="24">
        <v>73.320264780249431</v>
      </c>
      <c r="AB107" s="24">
        <v>8799.75</v>
      </c>
      <c r="AC107" s="1">
        <v>2707.6153846153848</v>
      </c>
      <c r="AD107" s="24">
        <v>21.450402144772116</v>
      </c>
      <c r="AE107" s="24">
        <v>262.66666666666669</v>
      </c>
      <c r="AF107" s="24">
        <v>894.58767777493676</v>
      </c>
      <c r="AG107" s="26">
        <v>0</v>
      </c>
      <c r="AH107" s="24">
        <v>0.95371179039301313</v>
      </c>
      <c r="AI107" s="26">
        <v>0.75755458515283847</v>
      </c>
      <c r="AJ107" s="24">
        <v>5.2706807570124532E-2</v>
      </c>
      <c r="AK107" s="24">
        <v>6.3391442155309035</v>
      </c>
      <c r="AL107" s="24">
        <v>0.23937185670938277</v>
      </c>
      <c r="AM107" s="26">
        <v>-0.79370215260248589</v>
      </c>
    </row>
    <row r="108" spans="1:39">
      <c r="A108" t="s">
        <v>372</v>
      </c>
      <c r="B108" s="55" t="s">
        <v>133</v>
      </c>
      <c r="C108" s="20">
        <v>23.09</v>
      </c>
      <c r="D108" s="20">
        <v>5.1639738547296345E-2</v>
      </c>
      <c r="E108" s="23">
        <v>17.66</v>
      </c>
      <c r="F108" s="23">
        <v>3427.8</v>
      </c>
      <c r="G108" s="23">
        <v>15670.1</v>
      </c>
      <c r="H108" s="21">
        <v>0</v>
      </c>
      <c r="I108" s="54">
        <v>474580.75480791315</v>
      </c>
      <c r="J108" s="21">
        <v>165204.75648883314</v>
      </c>
      <c r="K108" s="1">
        <v>290.39999999999998</v>
      </c>
      <c r="L108" s="1">
        <v>33.476104241532497</v>
      </c>
      <c r="M108" s="1">
        <v>1545.7</v>
      </c>
      <c r="N108" s="1">
        <v>215.9</v>
      </c>
      <c r="O108" s="1">
        <v>0.95706206548755446</v>
      </c>
      <c r="P108" s="24">
        <v>7.3494519781909693</v>
      </c>
      <c r="Q108" s="1">
        <v>6.5639436210552914E-3</v>
      </c>
      <c r="R108" s="17">
        <v>2.654141082595286E-2</v>
      </c>
      <c r="S108" s="25">
        <v>0.19771653320505927</v>
      </c>
      <c r="T108" s="25">
        <v>0.87624637863710775</v>
      </c>
      <c r="U108" s="1">
        <v>2347.4198522961997</v>
      </c>
      <c r="V108" s="1">
        <v>6101.5735349101669</v>
      </c>
      <c r="W108" s="1">
        <v>54.47</v>
      </c>
      <c r="X108" s="24">
        <v>536.23747459943377</v>
      </c>
      <c r="Y108" s="24">
        <v>0.74276336266659126</v>
      </c>
      <c r="Z108" s="24">
        <v>0.81091366967544776</v>
      </c>
      <c r="AA108" s="24">
        <v>73.990549220452166</v>
      </c>
      <c r="AB108" s="24">
        <v>5048.7142857142853</v>
      </c>
      <c r="AC108" s="1">
        <v>942.42666666666662</v>
      </c>
      <c r="AD108" s="24">
        <v>18.766600920447075</v>
      </c>
      <c r="AE108" s="24">
        <v>216.05555555555554</v>
      </c>
      <c r="AF108" s="24">
        <v>1089.3911704535808</v>
      </c>
      <c r="AG108" s="26">
        <v>55.062402733369176</v>
      </c>
      <c r="AH108" s="24">
        <v>0.97384103397569843</v>
      </c>
      <c r="AI108" s="26">
        <v>0.94195495704666821</v>
      </c>
      <c r="AJ108" s="24">
        <v>5.1312474423836477E-2</v>
      </c>
      <c r="AK108" s="24">
        <v>8.4286574352799519</v>
      </c>
      <c r="AL108" s="24">
        <v>-0.58566432781323419</v>
      </c>
      <c r="AM108" s="26">
        <v>-0.93017441741491258</v>
      </c>
    </row>
    <row r="109" spans="1:39">
      <c r="A109" t="s">
        <v>372</v>
      </c>
      <c r="B109" s="55" t="s">
        <v>282</v>
      </c>
      <c r="C109" s="20">
        <v>35.200000000000003</v>
      </c>
      <c r="D109" s="20">
        <v>3.3785978818790204E-2</v>
      </c>
      <c r="E109" s="23">
        <v>24.79</v>
      </c>
      <c r="F109" s="23">
        <v>4748.5</v>
      </c>
      <c r="G109" s="23">
        <v>10853.7</v>
      </c>
      <c r="H109" s="21">
        <v>39429.889736782919</v>
      </c>
      <c r="I109" s="54">
        <v>74080.232089025303</v>
      </c>
      <c r="J109" s="21">
        <v>37712.797862655592</v>
      </c>
      <c r="K109" s="1">
        <v>30.2</v>
      </c>
      <c r="L109" s="1">
        <v>0.47202910792021313</v>
      </c>
      <c r="M109" s="1">
        <v>68.5</v>
      </c>
      <c r="N109" s="1">
        <v>21.4</v>
      </c>
      <c r="O109" s="1">
        <v>0.96105804555473917</v>
      </c>
      <c r="P109" s="24">
        <v>6.6856748179951468</v>
      </c>
      <c r="Q109" s="1">
        <v>3.1656663580399693E-3</v>
      </c>
      <c r="R109" s="17">
        <v>1.3709310636086025E-2</v>
      </c>
      <c r="S109" s="25">
        <v>0.1396270547722695</v>
      </c>
      <c r="T109" s="25">
        <v>-77.875081555834385</v>
      </c>
      <c r="U109" s="1">
        <v>5202.2480670521736</v>
      </c>
      <c r="V109" s="1">
        <v>471.87571438943792</v>
      </c>
      <c r="W109" s="1">
        <v>54.47</v>
      </c>
      <c r="X109" s="24">
        <v>86.942846046707515</v>
      </c>
      <c r="Y109" s="24">
        <v>1.845234227795465</v>
      </c>
      <c r="Z109" s="24">
        <v>0.30842700279384055</v>
      </c>
      <c r="AA109" s="24">
        <v>75.108829835618224</v>
      </c>
      <c r="AB109" s="24">
        <v>2198.7142857142858</v>
      </c>
      <c r="AC109" s="1">
        <v>855.05555555555554</v>
      </c>
      <c r="AD109" s="24">
        <v>16.393382352941178</v>
      </c>
      <c r="AE109" s="24">
        <v>246</v>
      </c>
      <c r="AF109" s="24">
        <v>2665.0793587161329</v>
      </c>
      <c r="AG109" s="26">
        <v>18.66025599376259</v>
      </c>
      <c r="AH109" s="24">
        <v>0.93077614623913696</v>
      </c>
      <c r="AI109" s="26">
        <v>0.79292777944261317</v>
      </c>
      <c r="AJ109" s="24">
        <v>3.023095741394409E-2</v>
      </c>
      <c r="AK109" s="24">
        <v>5.2631578947368416</v>
      </c>
      <c r="AL109" s="24">
        <v>-0.25723807423208811</v>
      </c>
      <c r="AM109" s="26">
        <v>-0.58651115676454912</v>
      </c>
    </row>
    <row r="110" spans="1:39">
      <c r="A110" t="s">
        <v>372</v>
      </c>
      <c r="B110" s="55" t="s">
        <v>196</v>
      </c>
      <c r="C110" s="20">
        <v>34.6</v>
      </c>
      <c r="D110" s="20">
        <v>7.4962063732928685E-2</v>
      </c>
      <c r="E110" s="23">
        <v>11.53</v>
      </c>
      <c r="F110" s="23">
        <v>6105.5</v>
      </c>
      <c r="G110" s="23">
        <v>23312.1</v>
      </c>
      <c r="H110" s="21">
        <v>0</v>
      </c>
      <c r="I110" s="54">
        <v>135924.92047983129</v>
      </c>
      <c r="J110" s="21">
        <v>66033.807158552532</v>
      </c>
      <c r="K110" s="1">
        <v>148.9</v>
      </c>
      <c r="L110" s="1">
        <v>15.638066334272708</v>
      </c>
      <c r="M110" s="1">
        <v>1438.1</v>
      </c>
      <c r="N110" s="1">
        <v>37</v>
      </c>
      <c r="O110" s="1">
        <v>0.94233645377499586</v>
      </c>
      <c r="P110" s="24">
        <v>4.7448475836431223</v>
      </c>
      <c r="Q110" s="1">
        <v>8.1197351158796768E-3</v>
      </c>
      <c r="R110" s="17">
        <v>1.4394103620203772E-2</v>
      </c>
      <c r="S110" s="25">
        <v>0.15313245176674614</v>
      </c>
      <c r="T110" s="25">
        <v>161.43004528985509</v>
      </c>
      <c r="U110" s="1">
        <v>2141.8881422068071</v>
      </c>
      <c r="V110" s="1">
        <v>1717.3127671922364</v>
      </c>
      <c r="W110" s="1">
        <v>54.47</v>
      </c>
      <c r="X110" s="24">
        <v>290.90041940165952</v>
      </c>
      <c r="Y110" s="24">
        <v>0.20593973553002387</v>
      </c>
      <c r="Z110" s="24">
        <v>-1.9184912204639064</v>
      </c>
      <c r="AA110" s="24">
        <v>77.218729676999786</v>
      </c>
      <c r="AB110" s="24">
        <v>9226</v>
      </c>
      <c r="AC110" s="1">
        <v>1125.1219512195121</v>
      </c>
      <c r="AD110" s="24">
        <v>20.433862433862434</v>
      </c>
      <c r="AE110" s="24">
        <v>244.4</v>
      </c>
      <c r="AF110" s="24">
        <v>972.06667721656186</v>
      </c>
      <c r="AG110" s="26">
        <v>54.500325168003471</v>
      </c>
      <c r="AH110" s="24">
        <v>0.95065167645010451</v>
      </c>
      <c r="AI110" s="26">
        <v>0.88568301661526216</v>
      </c>
      <c r="AJ110" s="24">
        <v>4.4381910717090807E-2</v>
      </c>
      <c r="AK110" s="24">
        <v>3.9215686274509802</v>
      </c>
      <c r="AL110" s="24">
        <v>-0.55477318868522241</v>
      </c>
      <c r="AM110" s="26">
        <v>-0.91817912160516801</v>
      </c>
    </row>
    <row r="111" spans="1:39">
      <c r="A111" t="s">
        <v>372</v>
      </c>
      <c r="B111" s="55" t="s">
        <v>77</v>
      </c>
      <c r="C111" s="20">
        <v>49.55</v>
      </c>
      <c r="D111" s="20">
        <v>0.13183333960630811</v>
      </c>
      <c r="E111" s="23">
        <v>7.46</v>
      </c>
      <c r="F111" s="23">
        <v>1425.3</v>
      </c>
      <c r="G111" s="23">
        <v>39655.4</v>
      </c>
      <c r="H111" s="21">
        <v>24859.593118805442</v>
      </c>
      <c r="I111" s="54">
        <v>530981.00063855632</v>
      </c>
      <c r="J111" s="21">
        <v>303917.62824954157</v>
      </c>
      <c r="K111" s="1">
        <v>221.4</v>
      </c>
      <c r="L111" s="1">
        <v>38.708946516617111</v>
      </c>
      <c r="M111" s="1">
        <v>1100.0999999999999</v>
      </c>
      <c r="N111" s="1">
        <v>336.6</v>
      </c>
      <c r="O111" s="1">
        <v>0.94895194337076438</v>
      </c>
      <c r="P111" s="24">
        <v>13.229999999999999</v>
      </c>
      <c r="Q111" s="1">
        <v>7.7421892327818342E-4</v>
      </c>
      <c r="R111" s="17">
        <v>3.4471752794610261E-2</v>
      </c>
      <c r="S111" s="25">
        <v>0.27986600925891075</v>
      </c>
      <c r="T111" s="25">
        <v>0.96660183904304653</v>
      </c>
      <c r="U111" s="1">
        <v>3448.3556023937672</v>
      </c>
      <c r="V111" s="1">
        <v>82949.823003759186</v>
      </c>
      <c r="W111" s="1">
        <v>57.46</v>
      </c>
      <c r="X111" s="24">
        <v>7936.0427167284206</v>
      </c>
      <c r="Y111" s="24">
        <v>6.3683239866009253E-2</v>
      </c>
      <c r="Z111" s="24">
        <v>1.5463901539388007</v>
      </c>
      <c r="AA111" s="24">
        <v>79.211411795701764</v>
      </c>
      <c r="AB111" s="24">
        <v>10064.015151515152</v>
      </c>
      <c r="AC111" s="1">
        <v>457.77050310130943</v>
      </c>
      <c r="AD111" s="24">
        <v>16.650487997889737</v>
      </c>
      <c r="AE111" s="24">
        <v>478.56896551724139</v>
      </c>
      <c r="AF111" s="24">
        <v>815.01254504121346</v>
      </c>
      <c r="AG111" s="26">
        <v>267.12333922992963</v>
      </c>
      <c r="AH111" s="24">
        <v>0.93988185206124308</v>
      </c>
      <c r="AI111" s="26">
        <v>0.92893816847619159</v>
      </c>
      <c r="AJ111" s="24">
        <v>4.6521916048129268E-2</v>
      </c>
      <c r="AK111" s="24">
        <v>10.600391947265278</v>
      </c>
      <c r="AL111" s="24">
        <v>-0.75226181691293192</v>
      </c>
      <c r="AM111" s="26">
        <v>-0.95935915292696672</v>
      </c>
    </row>
    <row r="112" spans="1:39">
      <c r="A112" t="s">
        <v>376</v>
      </c>
      <c r="B112" s="61" t="s">
        <v>296</v>
      </c>
      <c r="C112" s="20">
        <v>43.52</v>
      </c>
      <c r="D112" s="20">
        <v>3.4518289541473464E-2</v>
      </c>
      <c r="E112" s="23">
        <v>35.81</v>
      </c>
      <c r="F112" s="23">
        <v>3737.4</v>
      </c>
      <c r="G112" s="23">
        <v>7990.3</v>
      </c>
      <c r="H112" s="47">
        <v>19046.662761752843</v>
      </c>
      <c r="I112" s="21">
        <v>14240.112388274249</v>
      </c>
      <c r="J112" s="51">
        <v>23039.541125071341</v>
      </c>
      <c r="K112" s="1">
        <v>18.100000000000001</v>
      </c>
      <c r="L112" s="1">
        <v>0.11849562081401339</v>
      </c>
      <c r="M112" s="1">
        <v>78.2</v>
      </c>
      <c r="N112" s="1">
        <v>29.1</v>
      </c>
      <c r="O112" s="1">
        <v>0.9751937984496124</v>
      </c>
      <c r="P112" s="24">
        <v>3.5192984726896195</v>
      </c>
      <c r="Q112" s="1">
        <v>2.1990163073309483E-3</v>
      </c>
      <c r="R112" s="17">
        <v>9.303876109949389E-3</v>
      </c>
      <c r="S112" s="25">
        <v>0.20801891081007365</v>
      </c>
      <c r="T112" s="25">
        <v>170.30825264329437</v>
      </c>
      <c r="U112" s="1">
        <v>4647.3849440858257</v>
      </c>
      <c r="V112" s="1">
        <v>285.48164715635687</v>
      </c>
      <c r="W112" s="1">
        <v>54.47</v>
      </c>
      <c r="X112" s="24">
        <v>40.582181834124484</v>
      </c>
      <c r="Y112" s="24">
        <v>5.3610934327363093</v>
      </c>
      <c r="Z112" s="24">
        <v>0.22286874564354336</v>
      </c>
      <c r="AA112" s="24">
        <v>74.431008879595112</v>
      </c>
      <c r="AB112" s="24">
        <v>1222.1111111111111</v>
      </c>
      <c r="AC112" s="1">
        <v>478.21739130434781</v>
      </c>
      <c r="AD112" s="24">
        <v>11.556237218813905</v>
      </c>
      <c r="AE112" s="24">
        <v>165.4</v>
      </c>
      <c r="AF112" s="24">
        <v>2454.9922586901839</v>
      </c>
      <c r="AG112" s="26">
        <v>9.9641785616874259</v>
      </c>
      <c r="AH112" s="24">
        <v>0.92376800105694279</v>
      </c>
      <c r="AI112" s="26">
        <v>0.31430836305984938</v>
      </c>
      <c r="AJ112" s="24">
        <v>1.0694803928871897E-2</v>
      </c>
      <c r="AK112" s="24">
        <v>6.4432989690721643</v>
      </c>
      <c r="AL112" s="24">
        <v>-0.33633085838327464</v>
      </c>
      <c r="AM112" s="26">
        <v>-0.79054834128071405</v>
      </c>
    </row>
    <row r="113" spans="1:39">
      <c r="A113" t="s">
        <v>372</v>
      </c>
      <c r="B113" s="55" t="s">
        <v>86</v>
      </c>
      <c r="C113" s="20">
        <v>25.04</v>
      </c>
      <c r="D113" s="20">
        <v>0.12099892503425615</v>
      </c>
      <c r="E113" s="23">
        <v>9.5399999999999991</v>
      </c>
      <c r="F113" s="23">
        <v>1145</v>
      </c>
      <c r="G113" s="23">
        <v>32371.200000000001</v>
      </c>
      <c r="H113" s="21">
        <v>0</v>
      </c>
      <c r="I113" s="54">
        <v>652944.36861272261</v>
      </c>
      <c r="J113" s="21">
        <v>217213.25205773732</v>
      </c>
      <c r="K113" s="1">
        <v>380.9</v>
      </c>
      <c r="L113" s="1">
        <v>48.769747462360947</v>
      </c>
      <c r="M113" s="1">
        <v>2062.9</v>
      </c>
      <c r="N113" s="1">
        <v>205.4</v>
      </c>
      <c r="O113" s="1">
        <v>0.95279795589597727</v>
      </c>
      <c r="P113" s="24">
        <v>4.6729063047285457</v>
      </c>
      <c r="Q113" s="1">
        <v>5.449088606333659E-3</v>
      </c>
      <c r="R113" s="17">
        <v>3.1787749783115597E-2</v>
      </c>
      <c r="S113" s="25">
        <v>0.2039299088170374</v>
      </c>
      <c r="T113" s="25">
        <v>0.88169999431180612</v>
      </c>
      <c r="U113" s="1">
        <v>2743.9733552475045</v>
      </c>
      <c r="V113" s="1">
        <v>89890.108747001301</v>
      </c>
      <c r="W113" s="1">
        <v>54.47</v>
      </c>
      <c r="X113" s="24">
        <v>1908.0796869452765</v>
      </c>
      <c r="Y113" s="24">
        <v>0.18455002129188675</v>
      </c>
      <c r="Z113" s="24">
        <v>1.1965296054839114</v>
      </c>
      <c r="AA113" s="24">
        <v>75.307024126331044</v>
      </c>
      <c r="AB113" s="24">
        <v>8114.4653465346537</v>
      </c>
      <c r="AC113" s="1">
        <v>315.09457900807382</v>
      </c>
      <c r="AD113" s="24">
        <v>15.387445458151527</v>
      </c>
      <c r="AE113" s="24">
        <v>316.92857142857144</v>
      </c>
      <c r="AF113" s="24">
        <v>1649.0966971708024</v>
      </c>
      <c r="AG113" s="26">
        <v>231.47784240587339</v>
      </c>
      <c r="AH113" s="24">
        <v>0.93168230815834296</v>
      </c>
      <c r="AI113" s="26">
        <v>0.86915444496519245</v>
      </c>
      <c r="AJ113" s="24">
        <v>4.8143855867617068E-2</v>
      </c>
      <c r="AK113" s="24">
        <v>37.447910800765854</v>
      </c>
      <c r="AL113" s="24">
        <v>-0.47949886748672305</v>
      </c>
      <c r="AM113" s="26">
        <v>-0.89977677061735806</v>
      </c>
    </row>
    <row r="114" spans="1:39">
      <c r="A114" t="s">
        <v>375</v>
      </c>
      <c r="B114" s="60" t="s">
        <v>185</v>
      </c>
      <c r="C114" s="20">
        <v>43.46</v>
      </c>
      <c r="D114" s="20">
        <v>4.6780725679808247E-2</v>
      </c>
      <c r="E114" s="23">
        <v>19.02</v>
      </c>
      <c r="F114" s="23">
        <v>5092.2</v>
      </c>
      <c r="G114" s="23">
        <v>35645.300000000003</v>
      </c>
      <c r="H114" s="21">
        <v>0</v>
      </c>
      <c r="I114" s="21">
        <v>64609.391846990402</v>
      </c>
      <c r="J114" s="59">
        <v>76542.115482995738</v>
      </c>
      <c r="K114" s="1">
        <v>36.4</v>
      </c>
      <c r="L114" s="1">
        <v>0.42730804198694106</v>
      </c>
      <c r="M114" s="1">
        <v>104</v>
      </c>
      <c r="N114" s="1">
        <v>46.8</v>
      </c>
      <c r="O114" s="1">
        <v>0.97040252565114449</v>
      </c>
      <c r="P114" s="24">
        <v>4.8369004956157067</v>
      </c>
      <c r="Q114" s="1">
        <v>2.8999608587419123E-3</v>
      </c>
      <c r="R114" s="17">
        <v>4.7276634432597733E-2</v>
      </c>
      <c r="S114" s="25">
        <v>0.34325150838912305</v>
      </c>
      <c r="T114" s="25">
        <v>103.83045425867508</v>
      </c>
      <c r="U114" s="1">
        <v>5802.6859244565667</v>
      </c>
      <c r="V114" s="1">
        <v>372.83861928680375</v>
      </c>
      <c r="W114" s="1">
        <v>54.47</v>
      </c>
      <c r="X114" s="24">
        <v>133.40922722832815</v>
      </c>
      <c r="Y114" s="24">
        <v>1.611703446565832</v>
      </c>
      <c r="Z114" s="24">
        <v>0.65782296057525413</v>
      </c>
      <c r="AA114" s="24">
        <v>77.006364162327472</v>
      </c>
      <c r="AB114" s="24">
        <v>4033</v>
      </c>
      <c r="AC114" s="1">
        <v>672.16666666666663</v>
      </c>
      <c r="AD114" s="24">
        <v>19.280487804878049</v>
      </c>
      <c r="AE114" s="24">
        <v>220</v>
      </c>
      <c r="AF114" s="24">
        <v>3643.4094974791306</v>
      </c>
      <c r="AG114" s="26">
        <v>-4.3805273163071332</v>
      </c>
      <c r="AH114" s="24">
        <v>0.93321167883211675</v>
      </c>
      <c r="AI114" s="26">
        <v>0.68686131386861315</v>
      </c>
      <c r="AJ114" s="24">
        <v>4.7128762779077946E-2</v>
      </c>
      <c r="AK114" s="24">
        <v>0</v>
      </c>
      <c r="AL114" s="24">
        <v>-0.1561150194831129</v>
      </c>
      <c r="AM114" s="26">
        <v>-0.48636096961138192</v>
      </c>
    </row>
    <row r="115" spans="1:39">
      <c r="A115" t="s">
        <v>373</v>
      </c>
      <c r="B115" s="52" t="s">
        <v>146</v>
      </c>
      <c r="C115" s="20">
        <v>18.079999999999998</v>
      </c>
      <c r="D115" s="20">
        <v>7.1889159986057855E-2</v>
      </c>
      <c r="E115" s="23">
        <v>9.86</v>
      </c>
      <c r="F115" s="23">
        <v>1566.2</v>
      </c>
      <c r="G115" s="23">
        <v>9201.6</v>
      </c>
      <c r="H115" s="21">
        <v>0</v>
      </c>
      <c r="I115" s="21">
        <v>48292.837969040615</v>
      </c>
      <c r="J115" s="51">
        <v>93224.250603688954</v>
      </c>
      <c r="K115" s="1">
        <v>56.6</v>
      </c>
      <c r="L115" s="1">
        <v>0.48656979783896825</v>
      </c>
      <c r="M115" s="1">
        <v>260.89999999999998</v>
      </c>
      <c r="N115" s="1">
        <v>80.400000000000006</v>
      </c>
      <c r="O115" s="1">
        <v>0.95212207659391235</v>
      </c>
      <c r="P115" s="24">
        <v>29.538380062305293</v>
      </c>
      <c r="Q115" s="1">
        <v>1.405255229449271E-3</v>
      </c>
      <c r="R115" s="17">
        <v>1.7340536772394562E-2</v>
      </c>
      <c r="S115" s="25">
        <v>0.25251612059951201</v>
      </c>
      <c r="T115" s="25">
        <v>50.42128519070441</v>
      </c>
      <c r="U115" s="1">
        <v>3464.7263855001743</v>
      </c>
      <c r="V115" s="1">
        <v>3599.4013469499246</v>
      </c>
      <c r="W115" s="1">
        <v>54.47</v>
      </c>
      <c r="X115" s="24">
        <v>5864.2577928134524</v>
      </c>
      <c r="Y115" s="24">
        <v>7.7335308469850123E-2</v>
      </c>
      <c r="Z115" s="24">
        <v>0.45419789125130705</v>
      </c>
      <c r="AA115" s="24">
        <v>74.232093063785285</v>
      </c>
      <c r="AB115" s="24">
        <v>10200.888888888889</v>
      </c>
      <c r="AC115" s="1">
        <v>1995.8260869565217</v>
      </c>
      <c r="AD115" s="24">
        <v>23.576953433307025</v>
      </c>
      <c r="AE115" s="24">
        <v>288</v>
      </c>
      <c r="AF115" s="24">
        <v>1170.9070985099336</v>
      </c>
      <c r="AG115" s="26">
        <v>6.7423318229348208</v>
      </c>
      <c r="AH115" s="24">
        <v>0.91842725431016659</v>
      </c>
      <c r="AI115" s="26">
        <v>0.90933145904824908</v>
      </c>
      <c r="AJ115" s="24">
        <v>4.5274974745815155E-2</v>
      </c>
      <c r="AK115" s="24">
        <v>2.4875621890547261</v>
      </c>
      <c r="AL115" s="24">
        <v>-0.66003403053730769</v>
      </c>
      <c r="AM115" s="26">
        <v>-0.89988739551903707</v>
      </c>
    </row>
    <row r="116" spans="1:39">
      <c r="A116" t="s">
        <v>372</v>
      </c>
      <c r="B116" s="55" t="s">
        <v>89</v>
      </c>
      <c r="C116" s="20">
        <v>22.72</v>
      </c>
      <c r="D116" s="20">
        <v>8.1015276468590317E-2</v>
      </c>
      <c r="E116" s="23">
        <v>8.24</v>
      </c>
      <c r="F116" s="23">
        <v>1884.4</v>
      </c>
      <c r="G116" s="23">
        <v>15326.7</v>
      </c>
      <c r="H116" s="21">
        <v>0</v>
      </c>
      <c r="I116" s="54">
        <v>238672.82952491863</v>
      </c>
      <c r="J116" s="21">
        <v>111486.11333215667</v>
      </c>
      <c r="K116" s="1">
        <v>196.6</v>
      </c>
      <c r="L116" s="1">
        <v>27.593721497345793</v>
      </c>
      <c r="M116" s="1">
        <v>1219</v>
      </c>
      <c r="N116" s="1">
        <v>188.7</v>
      </c>
      <c r="O116" s="1">
        <v>0.94333762318155157</v>
      </c>
      <c r="P116" s="24">
        <v>38.576542553191494</v>
      </c>
      <c r="Q116" s="1">
        <v>6.2190930510734154E-4</v>
      </c>
      <c r="R116" s="17">
        <v>1.5192510981273636E-2</v>
      </c>
      <c r="S116" s="25">
        <v>0.18866419627762493</v>
      </c>
      <c r="T116" s="25">
        <v>1.0638734619843673</v>
      </c>
      <c r="U116" s="1">
        <v>1500.0540000076326</v>
      </c>
      <c r="V116" s="1">
        <v>30610.728441583356</v>
      </c>
      <c r="W116" s="1">
        <v>57.46</v>
      </c>
      <c r="X116" s="24">
        <v>7407.4204078246794</v>
      </c>
      <c r="Y116" s="24">
        <v>2.8621912172708434E-2</v>
      </c>
      <c r="Z116" s="24">
        <v>0.77609459732785824</v>
      </c>
      <c r="AA116" s="24">
        <v>76.849643370974334</v>
      </c>
      <c r="AB116" s="24">
        <v>27582.842105263157</v>
      </c>
      <c r="AC116" s="1">
        <v>4721.3873873873872</v>
      </c>
      <c r="AD116" s="24">
        <v>25.469280420750657</v>
      </c>
      <c r="AE116" s="24">
        <v>366.86956521739131</v>
      </c>
      <c r="AF116" s="24">
        <v>774.67992707136773</v>
      </c>
      <c r="AG116" s="26">
        <v>49.873491148196628</v>
      </c>
      <c r="AH116" s="24">
        <v>0.94172471733118635</v>
      </c>
      <c r="AI116" s="26">
        <v>0.93381349109111911</v>
      </c>
      <c r="AJ116" s="24">
        <v>4.6953071001358114E-2</v>
      </c>
      <c r="AK116" s="24">
        <v>5.0461361014994228</v>
      </c>
      <c r="AL116" s="24">
        <v>-0.50469315274023319</v>
      </c>
      <c r="AM116" s="26">
        <v>-0.92414128720212274</v>
      </c>
    </row>
    <row r="117" spans="1:39">
      <c r="A117" t="s">
        <v>375</v>
      </c>
      <c r="B117" s="60" t="s">
        <v>141</v>
      </c>
      <c r="C117" s="20">
        <v>23.31</v>
      </c>
      <c r="D117" s="20">
        <v>5.274436273316125E-2</v>
      </c>
      <c r="E117" s="23">
        <v>18.87</v>
      </c>
      <c r="F117" s="23">
        <v>2514.5</v>
      </c>
      <c r="G117" s="23">
        <v>19644.400000000001</v>
      </c>
      <c r="H117" s="21">
        <v>346054.34551267227</v>
      </c>
      <c r="I117" s="21">
        <v>79862.046191374495</v>
      </c>
      <c r="J117" s="59">
        <v>827279.12752536882</v>
      </c>
      <c r="K117" s="1">
        <v>117.9</v>
      </c>
      <c r="L117" s="1">
        <v>0.47275118102566599</v>
      </c>
      <c r="M117" s="1">
        <v>77.8</v>
      </c>
      <c r="N117" s="1">
        <v>115.2</v>
      </c>
      <c r="O117" s="1">
        <v>0.94255874673629247</v>
      </c>
      <c r="P117" s="24">
        <v>8.2680770174147646</v>
      </c>
      <c r="Q117" s="1">
        <v>3.3863610249165038E-3</v>
      </c>
      <c r="R117" s="17">
        <v>4.5049432620659427E-2</v>
      </c>
      <c r="S117" s="25">
        <v>0.33266773811263167</v>
      </c>
      <c r="T117" s="25">
        <v>2.4264818626189864</v>
      </c>
      <c r="U117" s="1">
        <v>4726.8835533044366</v>
      </c>
      <c r="V117" s="1">
        <v>4182.2828591169382</v>
      </c>
      <c r="W117" s="1">
        <v>54.47</v>
      </c>
      <c r="X117" s="24">
        <v>146.23980143153844</v>
      </c>
      <c r="Y117" s="24">
        <v>1.6802220815272977</v>
      </c>
      <c r="Z117" s="24">
        <v>17.122323414341142</v>
      </c>
      <c r="AA117" s="24">
        <v>74.622964658517191</v>
      </c>
      <c r="AB117" s="24">
        <v>3849.9375</v>
      </c>
      <c r="AC117" s="1">
        <v>397.41290322580647</v>
      </c>
      <c r="AD117" s="24">
        <v>19.659574468085108</v>
      </c>
      <c r="AE117" s="24">
        <v>247.66666666666666</v>
      </c>
      <c r="AF117" s="24">
        <v>8741.8751075504479</v>
      </c>
      <c r="AG117" s="26">
        <v>267.17803860452278</v>
      </c>
      <c r="AH117" s="24">
        <v>0.93586321934945793</v>
      </c>
      <c r="AI117" s="26">
        <v>0.88665554628857379</v>
      </c>
      <c r="AJ117" s="24">
        <v>2.0749968564321982E-2</v>
      </c>
      <c r="AK117" s="24">
        <v>29.88338192419825</v>
      </c>
      <c r="AL117" s="24">
        <v>-0.54143264157559479</v>
      </c>
      <c r="AM117" s="26">
        <v>-0.90132309618045514</v>
      </c>
    </row>
    <row r="118" spans="1:39">
      <c r="A118" t="s">
        <v>373</v>
      </c>
      <c r="B118" s="52" t="s">
        <v>304</v>
      </c>
      <c r="C118" s="20">
        <v>17.96</v>
      </c>
      <c r="D118" s="20">
        <v>8.0697562304806215E-3</v>
      </c>
      <c r="E118" s="23">
        <v>33.81</v>
      </c>
      <c r="F118" s="23">
        <v>6600.2</v>
      </c>
      <c r="G118" s="23">
        <v>11314.7</v>
      </c>
      <c r="H118" s="21">
        <v>13745.608092968845</v>
      </c>
      <c r="I118" s="21">
        <v>23672.648077158872</v>
      </c>
      <c r="J118" s="51">
        <v>33144.250020225387</v>
      </c>
      <c r="K118" s="1">
        <v>28.4</v>
      </c>
      <c r="L118" s="1">
        <v>9.0968161143599735E-2</v>
      </c>
      <c r="M118" s="1">
        <v>88.5</v>
      </c>
      <c r="N118" s="1">
        <v>30.8</v>
      </c>
      <c r="O118" s="1">
        <v>0.93574690150032613</v>
      </c>
      <c r="P118" s="24">
        <v>7.8746447561941393</v>
      </c>
      <c r="Q118" s="1">
        <v>7.453439397021637E-3</v>
      </c>
      <c r="R118" s="17">
        <v>9.5160242302290976E-3</v>
      </c>
      <c r="S118" s="25">
        <v>0.14552809742396614</v>
      </c>
      <c r="T118" s="25">
        <v>40.09793484114163</v>
      </c>
      <c r="U118" s="1">
        <v>2635.8485820285482</v>
      </c>
      <c r="V118" s="1">
        <v>424.11703774362701</v>
      </c>
      <c r="W118" s="1">
        <v>54.47</v>
      </c>
      <c r="X118" s="24">
        <v>153.10261785997346</v>
      </c>
      <c r="Y118" s="24">
        <v>1.245048104131296</v>
      </c>
      <c r="Z118" s="24">
        <v>0.48156532310465533</v>
      </c>
      <c r="AA118" s="24">
        <v>69.76880672409817</v>
      </c>
      <c r="AB118" s="24">
        <v>3669.9230769230771</v>
      </c>
      <c r="AC118" s="1">
        <v>2074.304347826087</v>
      </c>
      <c r="AD118" s="24">
        <v>20.912836767036449</v>
      </c>
      <c r="AE118" s="24">
        <v>224</v>
      </c>
      <c r="AF118" s="24">
        <v>2221.8314221635337</v>
      </c>
      <c r="AG118" s="26">
        <v>0</v>
      </c>
      <c r="AH118" s="24">
        <v>0.85837526959022281</v>
      </c>
      <c r="AI118" s="26">
        <v>0.68667625209681282</v>
      </c>
      <c r="AJ118" s="24">
        <v>2.7019581118690503E-2</v>
      </c>
      <c r="AK118" s="24">
        <v>6.7796610169491522</v>
      </c>
      <c r="AL118" s="24">
        <v>2.1418282404414506E-2</v>
      </c>
      <c r="AM118" s="26">
        <v>-0.83422243004932384</v>
      </c>
    </row>
    <row r="119" spans="1:39">
      <c r="A119" t="s">
        <v>371</v>
      </c>
      <c r="B119" s="28" t="s">
        <v>302</v>
      </c>
      <c r="C119" s="20">
        <v>21.99</v>
      </c>
      <c r="D119" s="20">
        <v>2.2771328624585013E-2</v>
      </c>
      <c r="E119" s="23">
        <v>26.99</v>
      </c>
      <c r="F119" s="23">
        <v>3815</v>
      </c>
      <c r="G119" s="23">
        <v>12292.9</v>
      </c>
      <c r="H119" s="47">
        <v>135651.03621751419</v>
      </c>
      <c r="I119" s="21">
        <v>25979.829110132127</v>
      </c>
      <c r="J119" s="21">
        <v>65045.294117236823</v>
      </c>
      <c r="K119" s="1">
        <v>39.299999999999997</v>
      </c>
      <c r="L119" s="1">
        <v>0.46335865956640893</v>
      </c>
      <c r="M119" s="1">
        <v>98</v>
      </c>
      <c r="N119" s="1">
        <v>66.2</v>
      </c>
      <c r="O119" s="1">
        <v>0.91475345682233233</v>
      </c>
      <c r="P119" s="24">
        <v>5.2091564327485385</v>
      </c>
      <c r="Q119" s="1">
        <v>8.4410770030119587E-3</v>
      </c>
      <c r="R119" s="17">
        <v>1.1251977451482809E-2</v>
      </c>
      <c r="S119" s="25">
        <v>0.11833515296004991</v>
      </c>
      <c r="T119" s="25">
        <v>2.9387178613996254</v>
      </c>
      <c r="U119" s="1">
        <v>2298.1118825338117</v>
      </c>
      <c r="V119" s="1">
        <v>1432.4726235094622</v>
      </c>
      <c r="W119" s="1">
        <v>54.47</v>
      </c>
      <c r="X119" s="24">
        <v>135.58226946475096</v>
      </c>
      <c r="Y119" s="24">
        <v>1.9963904547581381</v>
      </c>
      <c r="Z119" s="24">
        <v>0.19373454245671887</v>
      </c>
      <c r="AA119" s="24">
        <v>72.150798778993348</v>
      </c>
      <c r="AB119" s="24">
        <v>4080.090909090909</v>
      </c>
      <c r="AC119" s="1">
        <v>1547.6206896551723</v>
      </c>
      <c r="AD119" s="24">
        <v>18.851585014409221</v>
      </c>
      <c r="AE119" s="24">
        <v>171.33333333333334</v>
      </c>
      <c r="AF119" s="24">
        <v>2183.6240805686148</v>
      </c>
      <c r="AG119" s="26">
        <v>0</v>
      </c>
      <c r="AH119" s="24">
        <v>0.91466922339405565</v>
      </c>
      <c r="AI119" s="26">
        <v>0.85630393096836055</v>
      </c>
      <c r="AJ119" s="24">
        <v>1.01244762956014E-2</v>
      </c>
      <c r="AK119" s="24">
        <v>9.2421441774491697</v>
      </c>
      <c r="AL119" s="24">
        <v>4.6004618871410961E-2</v>
      </c>
      <c r="AM119" s="26">
        <v>-0.81471498064390158</v>
      </c>
    </row>
    <row r="120" spans="1:39">
      <c r="A120" t="s">
        <v>373</v>
      </c>
      <c r="B120" s="52" t="s">
        <v>255</v>
      </c>
      <c r="C120" s="20">
        <v>18.510000000000002</v>
      </c>
      <c r="D120" s="20">
        <v>2.0103015452317848E-2</v>
      </c>
      <c r="E120" s="23">
        <v>25.95</v>
      </c>
      <c r="F120" s="23">
        <v>3482.3</v>
      </c>
      <c r="G120" s="23">
        <v>14879</v>
      </c>
      <c r="H120" s="21">
        <v>43092.092940357958</v>
      </c>
      <c r="I120" s="21">
        <v>52287.770871053821</v>
      </c>
      <c r="J120" s="51">
        <v>99918.900251559855</v>
      </c>
      <c r="K120" s="1">
        <v>73.400000000000006</v>
      </c>
      <c r="L120" s="1">
        <v>0.22326682335683687</v>
      </c>
      <c r="M120" s="1">
        <v>107</v>
      </c>
      <c r="N120" s="1">
        <v>121.6</v>
      </c>
      <c r="O120" s="1">
        <v>0.98644408688656471</v>
      </c>
      <c r="P120" s="24">
        <v>3.0327333194762001</v>
      </c>
      <c r="Q120" s="1">
        <v>4.5725689526719474E-3</v>
      </c>
      <c r="R120" s="17">
        <v>4.7340434398493107E-2</v>
      </c>
      <c r="S120" s="25">
        <v>0.22133319997999701</v>
      </c>
      <c r="T120" s="25">
        <v>1.0475316494404012</v>
      </c>
      <c r="U120" s="1">
        <v>2488.0482072310847</v>
      </c>
      <c r="V120" s="1">
        <v>1099.1279629371977</v>
      </c>
      <c r="W120" s="1">
        <v>54.47</v>
      </c>
      <c r="X120" s="24">
        <v>262.02405574846017</v>
      </c>
      <c r="Y120" s="24">
        <v>1.1068326915704021</v>
      </c>
      <c r="Z120" s="24">
        <v>0.4777216582487373</v>
      </c>
      <c r="AA120" s="24">
        <v>71.097331266356619</v>
      </c>
      <c r="AB120" s="24">
        <v>5453.727272727273</v>
      </c>
      <c r="AC120" s="1">
        <v>937.359375</v>
      </c>
      <c r="AD120" s="24">
        <v>18.924778761061948</v>
      </c>
      <c r="AE120" s="24">
        <v>158</v>
      </c>
      <c r="AF120" s="24">
        <v>1640.4437262256006</v>
      </c>
      <c r="AG120" s="26">
        <v>0.38505775866379954</v>
      </c>
      <c r="AH120" s="24">
        <v>0.95339019557163784</v>
      </c>
      <c r="AI120" s="26">
        <v>0.79917291289738945</v>
      </c>
      <c r="AJ120" s="24">
        <v>1.0819954072198787E-2</v>
      </c>
      <c r="AK120" s="24">
        <v>7.6287349014621739</v>
      </c>
      <c r="AL120" s="24">
        <v>-0.36486779094268085</v>
      </c>
      <c r="AM120" s="26">
        <v>-0.82771945461145335</v>
      </c>
    </row>
    <row r="121" spans="1:39">
      <c r="A121" t="s">
        <v>371</v>
      </c>
      <c r="B121" s="28" t="s">
        <v>308</v>
      </c>
      <c r="C121" s="20">
        <v>15.26</v>
      </c>
      <c r="D121" s="20">
        <v>7.926331740296071E-3</v>
      </c>
      <c r="E121" s="23">
        <v>36.630000000000003</v>
      </c>
      <c r="F121" s="23">
        <v>4359.5</v>
      </c>
      <c r="G121" s="23">
        <v>14784.3</v>
      </c>
      <c r="H121" s="47">
        <v>333290.82256524707</v>
      </c>
      <c r="I121" s="21">
        <v>22053.792859697583</v>
      </c>
      <c r="J121" s="21">
        <v>35988.758827823222</v>
      </c>
      <c r="K121" s="1">
        <v>60.2</v>
      </c>
      <c r="L121" s="1">
        <v>0.27010988778094502</v>
      </c>
      <c r="M121" s="1">
        <v>80.8</v>
      </c>
      <c r="N121" s="1">
        <v>118.9</v>
      </c>
      <c r="O121" s="1">
        <v>0.95271241830065356</v>
      </c>
      <c r="P121" s="24">
        <v>8.3402630121816159</v>
      </c>
      <c r="Q121" s="1">
        <v>4.2722199560584527E-3</v>
      </c>
      <c r="R121" s="17">
        <v>1.2853797327512212E-2</v>
      </c>
      <c r="S121" s="25">
        <v>0.16174803166294016</v>
      </c>
      <c r="T121" s="25">
        <v>1.4555820375817976</v>
      </c>
      <c r="U121" s="1">
        <v>2155.05197681442</v>
      </c>
      <c r="V121" s="1">
        <v>3087.7210487579782</v>
      </c>
      <c r="W121" s="1">
        <v>54.47</v>
      </c>
      <c r="X121" s="24">
        <v>222.67087834498801</v>
      </c>
      <c r="Y121" s="24">
        <v>0.63898102130996404</v>
      </c>
      <c r="Z121" s="24">
        <v>2.7890620860663988</v>
      </c>
      <c r="AA121" s="24">
        <v>67.958757642870012</v>
      </c>
      <c r="AB121" s="24">
        <v>4289.5</v>
      </c>
      <c r="AC121" s="1">
        <v>962.94897959183675</v>
      </c>
      <c r="AD121" s="24">
        <v>21.382113821138212</v>
      </c>
      <c r="AE121" s="24">
        <v>185.875</v>
      </c>
      <c r="AF121" s="24">
        <v>1743.2143687015862</v>
      </c>
      <c r="AG121" s="26">
        <v>0.5298350093780797</v>
      </c>
      <c r="AH121" s="24">
        <v>0.85817963912377659</v>
      </c>
      <c r="AI121" s="26">
        <v>0.55163459617817434</v>
      </c>
      <c r="AJ121" s="24">
        <v>-1.0582887048313725E-2</v>
      </c>
      <c r="AK121" s="24">
        <v>8.4909301428020072</v>
      </c>
      <c r="AL121" s="24">
        <v>-5.2116836791642439E-2</v>
      </c>
      <c r="AM121" s="26">
        <v>-0.84579984368391126</v>
      </c>
    </row>
    <row r="122" spans="1:39">
      <c r="A122" t="s">
        <v>373</v>
      </c>
      <c r="B122" s="52" t="s">
        <v>230</v>
      </c>
      <c r="C122" s="20">
        <v>21.32</v>
      </c>
      <c r="D122" s="20">
        <v>4.5455526537307632E-2</v>
      </c>
      <c r="E122" s="23">
        <v>14.71</v>
      </c>
      <c r="F122" s="23">
        <v>2325.1</v>
      </c>
      <c r="G122" s="23">
        <v>20538</v>
      </c>
      <c r="H122" s="21">
        <v>11884.327179446082</v>
      </c>
      <c r="I122" s="21">
        <v>25944.306605881317</v>
      </c>
      <c r="J122" s="51">
        <v>90077.015508444936</v>
      </c>
      <c r="K122" s="1">
        <v>40</v>
      </c>
      <c r="L122" s="1">
        <v>1.1728216528889943</v>
      </c>
      <c r="M122" s="1">
        <v>147</v>
      </c>
      <c r="N122" s="1">
        <v>59.9</v>
      </c>
      <c r="O122" s="1">
        <v>0.94727700582698338</v>
      </c>
      <c r="P122" s="24">
        <v>4.6435652173913047</v>
      </c>
      <c r="Q122" s="1">
        <v>6.5536746795874469E-3</v>
      </c>
      <c r="R122" s="17">
        <v>3.0217349075133279E-2</v>
      </c>
      <c r="S122" s="25">
        <v>0.17713841704258487</v>
      </c>
      <c r="T122" s="25">
        <v>1.3126709690850422</v>
      </c>
      <c r="U122" s="1">
        <v>2181.4952401200062</v>
      </c>
      <c r="V122" s="1">
        <v>1494.4586547356892</v>
      </c>
      <c r="W122" s="1">
        <v>54.47</v>
      </c>
      <c r="X122" s="24">
        <v>1393.475456112043</v>
      </c>
      <c r="Y122" s="24">
        <v>0.45649780924219202</v>
      </c>
      <c r="Z122" s="24">
        <v>0.22680278862964323</v>
      </c>
      <c r="AA122" s="24">
        <v>73.944011568927934</v>
      </c>
      <c r="AB122" s="24">
        <v>7721.833333333333</v>
      </c>
      <c r="AC122" s="1">
        <v>772.18333333333328</v>
      </c>
      <c r="AD122" s="24">
        <v>22.520231213872833</v>
      </c>
      <c r="AE122" s="24">
        <v>340.6</v>
      </c>
      <c r="AF122" s="24">
        <v>987.98563165051485</v>
      </c>
      <c r="AG122" s="26">
        <v>124.89467894066608</v>
      </c>
      <c r="AH122" s="24">
        <v>0.96832724930212588</v>
      </c>
      <c r="AI122" s="26">
        <v>0.92924629589864716</v>
      </c>
      <c r="AJ122" s="24">
        <v>4.5239890798242734E-2</v>
      </c>
      <c r="AK122" s="24">
        <v>8.169934640522877</v>
      </c>
      <c r="AL122" s="24">
        <v>-0.53120753519626107</v>
      </c>
      <c r="AM122" s="26">
        <v>-0.90677326843892947</v>
      </c>
    </row>
    <row r="123" spans="1:39">
      <c r="A123" t="s">
        <v>372</v>
      </c>
      <c r="B123" s="55" t="s">
        <v>58</v>
      </c>
      <c r="C123" s="20">
        <v>25.4</v>
      </c>
      <c r="D123" s="20">
        <v>3.406566279930881E-2</v>
      </c>
      <c r="E123" s="23">
        <v>23.55</v>
      </c>
      <c r="F123" s="23">
        <v>1254.0999999999999</v>
      </c>
      <c r="G123" s="23">
        <v>5643.5</v>
      </c>
      <c r="H123" s="21">
        <v>0</v>
      </c>
      <c r="I123" s="54">
        <v>317212.674068611</v>
      </c>
      <c r="J123" s="21">
        <v>133955.93644883332</v>
      </c>
      <c r="K123" s="1">
        <v>527.6</v>
      </c>
      <c r="L123" s="1">
        <v>0.15625771414465564</v>
      </c>
      <c r="M123" s="1">
        <v>96.7</v>
      </c>
      <c r="N123" s="1">
        <v>24.4</v>
      </c>
      <c r="O123" s="1">
        <v>0.93481481481481477</v>
      </c>
      <c r="P123" s="24">
        <v>4.2437804878048784</v>
      </c>
      <c r="Q123" s="1">
        <v>1.4232891464957124E-3</v>
      </c>
      <c r="R123" s="17">
        <v>2.2216736608244879E-2</v>
      </c>
      <c r="S123" s="25">
        <v>0.24290298691681067</v>
      </c>
      <c r="T123" s="25">
        <v>85.667324723247219</v>
      </c>
      <c r="U123" s="1">
        <v>8754.110096272525</v>
      </c>
      <c r="V123" s="1">
        <v>563.29133661140111</v>
      </c>
      <c r="W123" s="1">
        <v>54.47</v>
      </c>
      <c r="X123" s="24">
        <v>60.820087277080482</v>
      </c>
      <c r="Y123" s="24">
        <v>5.0111083683041224</v>
      </c>
      <c r="Z123" s="24">
        <v>0.52628980498642308</v>
      </c>
      <c r="AA123" s="24">
        <v>71.315724512466062</v>
      </c>
      <c r="AB123" s="24">
        <v>2025.5</v>
      </c>
      <c r="AC123" s="1">
        <v>578.71428571428567</v>
      </c>
      <c r="AD123" s="24">
        <v>16.425000000000001</v>
      </c>
      <c r="AE123" s="24">
        <v>143</v>
      </c>
      <c r="AF123" s="24">
        <v>8064.3795630708464</v>
      </c>
      <c r="AG123" s="26">
        <v>0</v>
      </c>
      <c r="AH123" s="24">
        <v>0.98650168728908882</v>
      </c>
      <c r="AI123" s="26">
        <v>0.93925759280089993</v>
      </c>
      <c r="AJ123" s="24">
        <v>-1.4149667313237042E-2</v>
      </c>
      <c r="AK123" s="24">
        <v>17.391304347826086</v>
      </c>
      <c r="AL123" s="24">
        <v>-5.5312592878754958E-2</v>
      </c>
      <c r="AM123" s="26">
        <v>-0.25664752099842492</v>
      </c>
    </row>
    <row r="124" spans="1:39">
      <c r="A124" t="s">
        <v>372</v>
      </c>
      <c r="B124" s="55" t="s">
        <v>311</v>
      </c>
      <c r="C124" s="20">
        <v>33.159999999999997</v>
      </c>
      <c r="D124" s="20">
        <v>2.1956219826731037E-2</v>
      </c>
      <c r="E124" s="23">
        <v>38.659999999999997</v>
      </c>
      <c r="F124" s="23">
        <v>4633.6000000000004</v>
      </c>
      <c r="G124" s="23">
        <v>10194</v>
      </c>
      <c r="H124" s="21">
        <v>0</v>
      </c>
      <c r="I124" s="54">
        <v>358221.54414602369</v>
      </c>
      <c r="J124" s="21">
        <v>111856.32312407078</v>
      </c>
      <c r="K124" s="1">
        <v>102</v>
      </c>
      <c r="L124" s="1">
        <v>0.18781826598769924</v>
      </c>
      <c r="M124" s="1">
        <v>58.5</v>
      </c>
      <c r="N124" s="1">
        <v>33</v>
      </c>
      <c r="O124" s="1">
        <v>0.88304603971197904</v>
      </c>
      <c r="P124" s="24">
        <v>3.7398054474708169</v>
      </c>
      <c r="Q124" s="1">
        <v>1.0628935116681329E-3</v>
      </c>
      <c r="R124" s="17">
        <v>1.4549302294821771E-2</v>
      </c>
      <c r="S124" s="25">
        <v>0.19443158521261822</v>
      </c>
      <c r="T124" s="25">
        <v>425.56750705550331</v>
      </c>
      <c r="U124" s="1">
        <v>5081.1728781165266</v>
      </c>
      <c r="V124" s="1">
        <v>443.47679045916237</v>
      </c>
      <c r="W124" s="1">
        <v>54.47</v>
      </c>
      <c r="X124" s="24">
        <v>50.225039966207689</v>
      </c>
      <c r="Y124" s="24">
        <v>3.8357251504530123</v>
      </c>
      <c r="Z124" s="24">
        <v>0.61040936446002247</v>
      </c>
      <c r="AA124" s="24">
        <v>72.885391177832162</v>
      </c>
      <c r="AB124" s="24">
        <v>1512.1</v>
      </c>
      <c r="AC124" s="1">
        <v>540.03571428571433</v>
      </c>
      <c r="AD124" s="24">
        <v>14.182692307692308</v>
      </c>
      <c r="AE124" s="24">
        <v>123</v>
      </c>
      <c r="AF124" s="24">
        <v>2630.6204093644601</v>
      </c>
      <c r="AG124" s="26">
        <v>98.513590371007211</v>
      </c>
      <c r="AH124" s="24">
        <v>0.84974958263772959</v>
      </c>
      <c r="AI124" s="26">
        <v>0.49415692821368951</v>
      </c>
      <c r="AJ124" s="24">
        <v>1.2254469475879236E-2</v>
      </c>
      <c r="AK124" s="24">
        <v>2.5974025974025974</v>
      </c>
      <c r="AL124" s="24">
        <v>-0.42293955112481424</v>
      </c>
      <c r="AM124" s="26">
        <v>-0.72133853665669623</v>
      </c>
    </row>
    <row r="125" spans="1:39">
      <c r="A125" t="s">
        <v>374</v>
      </c>
      <c r="B125" s="53" t="s">
        <v>213</v>
      </c>
      <c r="C125" s="20">
        <v>18.8</v>
      </c>
      <c r="D125" s="20">
        <v>5.923378179412133E-2</v>
      </c>
      <c r="E125" s="23">
        <v>15.88</v>
      </c>
      <c r="F125" s="23">
        <v>4096.7</v>
      </c>
      <c r="G125" s="23">
        <v>15269.7</v>
      </c>
      <c r="H125" s="21">
        <v>17762.277868600253</v>
      </c>
      <c r="I125" s="54">
        <v>88347.981298179671</v>
      </c>
      <c r="J125" s="51">
        <v>93567.545006527303</v>
      </c>
      <c r="K125" s="1">
        <v>174</v>
      </c>
      <c r="L125" s="1">
        <v>5.9308472272724559</v>
      </c>
      <c r="M125" s="1">
        <v>1375.4</v>
      </c>
      <c r="N125" s="1">
        <v>96.2</v>
      </c>
      <c r="O125" s="1">
        <v>0.93631494461132569</v>
      </c>
      <c r="P125" s="24">
        <v>5.178192399863061</v>
      </c>
      <c r="Q125" s="1">
        <v>3.222232566001662E-3</v>
      </c>
      <c r="R125" s="17">
        <v>1.7399960657848462E-2</v>
      </c>
      <c r="S125" s="25">
        <v>0.16951102474382895</v>
      </c>
      <c r="T125" s="25">
        <v>1.1992539930500208</v>
      </c>
      <c r="U125" s="1">
        <v>1790.5090039878635</v>
      </c>
      <c r="V125" s="1">
        <v>5465.3819264904323</v>
      </c>
      <c r="W125" s="1">
        <v>54.47</v>
      </c>
      <c r="X125" s="24">
        <v>536.28597356850366</v>
      </c>
      <c r="Y125" s="24">
        <v>0.66076931789054538</v>
      </c>
      <c r="Z125" s="24">
        <v>0.12239581781007278</v>
      </c>
      <c r="AA125" s="24">
        <v>73.547171835788234</v>
      </c>
      <c r="AB125" s="24">
        <v>7625.409090909091</v>
      </c>
      <c r="AC125" s="1">
        <v>1409.7394957983192</v>
      </c>
      <c r="AD125" s="24">
        <v>22.707136237256719</v>
      </c>
      <c r="AE125" s="24">
        <v>247.69230769230768</v>
      </c>
      <c r="AF125" s="24">
        <v>1095.1490497678215</v>
      </c>
      <c r="AG125" s="26">
        <v>139.22948992304435</v>
      </c>
      <c r="AH125" s="24">
        <v>0.94980314960629919</v>
      </c>
      <c r="AI125" s="26">
        <v>0.7708450506186727</v>
      </c>
      <c r="AJ125" s="24">
        <v>4.637671254411576E-2</v>
      </c>
      <c r="AK125" s="24">
        <v>7.5346594333936112</v>
      </c>
      <c r="AL125" s="24">
        <v>-0.39234589355270433</v>
      </c>
      <c r="AM125" s="26">
        <v>-0.89137587320582112</v>
      </c>
    </row>
    <row r="126" spans="1:39">
      <c r="A126" t="s">
        <v>373</v>
      </c>
      <c r="B126" s="52" t="s">
        <v>293</v>
      </c>
      <c r="C126" s="20">
        <v>24.67</v>
      </c>
      <c r="D126" s="20">
        <v>1.4176596394744882E-2</v>
      </c>
      <c r="E126" s="23">
        <v>33.42</v>
      </c>
      <c r="F126" s="23">
        <v>3878.2</v>
      </c>
      <c r="G126" s="23">
        <v>12742.7</v>
      </c>
      <c r="H126" s="21">
        <v>0</v>
      </c>
      <c r="I126" s="21">
        <v>13324.078532210431</v>
      </c>
      <c r="J126" s="51">
        <v>62005.597013307037</v>
      </c>
      <c r="K126" s="1">
        <v>11.1</v>
      </c>
      <c r="L126" s="1">
        <v>4.320195539260617E-2</v>
      </c>
      <c r="M126" s="1">
        <v>51.8</v>
      </c>
      <c r="N126" s="1">
        <v>20.9</v>
      </c>
      <c r="O126" s="1">
        <v>0.979890310786106</v>
      </c>
      <c r="P126" s="24">
        <v>3.4731283710895364</v>
      </c>
      <c r="Q126" s="1">
        <v>6.4612964457169176E-4</v>
      </c>
      <c r="R126" s="17">
        <v>2.0959364497402995E-2</v>
      </c>
      <c r="S126" s="25">
        <v>0.18826764436296975</v>
      </c>
      <c r="T126" s="25">
        <v>2.5426514714368151</v>
      </c>
      <c r="U126" s="1">
        <v>4966.0259718912312</v>
      </c>
      <c r="V126" s="1">
        <v>150.2310323273388</v>
      </c>
      <c r="W126" s="1">
        <v>54.47</v>
      </c>
      <c r="X126" s="24">
        <v>82.095587219667195</v>
      </c>
      <c r="Y126" s="24">
        <v>2.1937060800488846</v>
      </c>
      <c r="Z126" s="24">
        <v>0.35508707607699358</v>
      </c>
      <c r="AA126" s="24">
        <v>70.797433547204406</v>
      </c>
      <c r="AB126" s="24">
        <v>2337.8571428571427</v>
      </c>
      <c r="AC126" s="1">
        <v>909.16666666666663</v>
      </c>
      <c r="AD126" s="24">
        <v>18.241992882562279</v>
      </c>
      <c r="AE126" s="24">
        <v>238</v>
      </c>
      <c r="AF126" s="24">
        <v>2351.3565817293002</v>
      </c>
      <c r="AG126" s="26">
        <v>215.23917629086466</v>
      </c>
      <c r="AH126" s="24">
        <v>0.95554854981084492</v>
      </c>
      <c r="AI126" s="26">
        <v>0.75504413619167721</v>
      </c>
      <c r="AJ126" s="24">
        <v>5.0942177565238125E-2</v>
      </c>
      <c r="AK126" s="24">
        <v>2.4691358024691357</v>
      </c>
      <c r="AL126" s="24">
        <v>-0.31060932067014385</v>
      </c>
      <c r="AM126" s="26">
        <v>-0.72195859193662948</v>
      </c>
    </row>
    <row r="127" spans="1:39">
      <c r="A127" t="s">
        <v>373</v>
      </c>
      <c r="B127" s="52" t="s">
        <v>277</v>
      </c>
      <c r="C127" s="20">
        <v>18.84</v>
      </c>
      <c r="D127" s="20">
        <v>5.5102820597944212E-2</v>
      </c>
      <c r="E127" s="23">
        <v>13.25</v>
      </c>
      <c r="F127" s="23">
        <v>3570.7</v>
      </c>
      <c r="G127" s="23">
        <v>23621.4</v>
      </c>
      <c r="H127" s="21">
        <v>0</v>
      </c>
      <c r="I127" s="21">
        <v>26662.389424188346</v>
      </c>
      <c r="J127" s="51">
        <v>90891.976216329931</v>
      </c>
      <c r="K127" s="1">
        <v>41.4</v>
      </c>
      <c r="L127" s="1">
        <v>1.1232719687811235</v>
      </c>
      <c r="M127" s="1">
        <v>127.5</v>
      </c>
      <c r="N127" s="1">
        <v>78.7</v>
      </c>
      <c r="O127" s="1">
        <v>0.94174693663586917</v>
      </c>
      <c r="P127" s="24">
        <v>10.522004866491645</v>
      </c>
      <c r="Q127" s="1">
        <v>6.5372227514640547E-4</v>
      </c>
      <c r="R127" s="17">
        <v>2.22553508678522E-2</v>
      </c>
      <c r="S127" s="25">
        <v>0.25178049070762371</v>
      </c>
      <c r="T127" s="25">
        <v>0.68854587551641167</v>
      </c>
      <c r="U127" s="1">
        <v>3418.2471327366002</v>
      </c>
      <c r="V127" s="1">
        <v>5242.7969694049689</v>
      </c>
      <c r="W127" s="1">
        <v>54.47</v>
      </c>
      <c r="X127" s="24">
        <v>651.72205924791365</v>
      </c>
      <c r="Y127" s="24">
        <v>0.3250922347429015</v>
      </c>
      <c r="Z127" s="24">
        <v>0.42050273415723438</v>
      </c>
      <c r="AA127" s="24">
        <v>73.052421905829732</v>
      </c>
      <c r="AB127" s="24">
        <v>12280.538461538461</v>
      </c>
      <c r="AC127" s="1">
        <v>1297.9430894308944</v>
      </c>
      <c r="AD127" s="24">
        <v>21.974560592044405</v>
      </c>
      <c r="AE127" s="24">
        <v>220.25</v>
      </c>
      <c r="AF127" s="24">
        <v>3934.3352797108619</v>
      </c>
      <c r="AG127" s="26">
        <v>343.36066446597806</v>
      </c>
      <c r="AH127" s="24">
        <v>0.85205367734282322</v>
      </c>
      <c r="AI127" s="26">
        <v>0.81731909845788853</v>
      </c>
      <c r="AJ127" s="24">
        <v>4.3269545671359495E-2</v>
      </c>
      <c r="AK127" s="24">
        <v>4.0983606557377055</v>
      </c>
      <c r="AL127" s="24">
        <v>-0.78081311817990739</v>
      </c>
      <c r="AM127" s="26">
        <v>-0.92935719898895641</v>
      </c>
    </row>
    <row r="128" spans="1:39">
      <c r="A128" t="s">
        <v>372</v>
      </c>
      <c r="B128" s="55" t="s">
        <v>83</v>
      </c>
      <c r="C128" s="20">
        <v>32.04</v>
      </c>
      <c r="D128" s="20">
        <v>0.1482405824009381</v>
      </c>
      <c r="E128" s="23">
        <v>5.74</v>
      </c>
      <c r="F128" s="23">
        <v>1500.9</v>
      </c>
      <c r="G128" s="23">
        <v>19468.099999999999</v>
      </c>
      <c r="H128" s="21">
        <v>-5871.7762349202021</v>
      </c>
      <c r="I128" s="54">
        <v>346323.64452896471</v>
      </c>
      <c r="J128" s="21">
        <v>102687.37076948748</v>
      </c>
      <c r="K128" s="1">
        <v>254.6</v>
      </c>
      <c r="L128" s="1">
        <v>31.374468168270877</v>
      </c>
      <c r="M128" s="1">
        <v>1575.3</v>
      </c>
      <c r="N128" s="1">
        <v>265.3</v>
      </c>
      <c r="O128" s="1">
        <v>0.94537889158455424</v>
      </c>
      <c r="P128" s="24">
        <v>23.816593724194878</v>
      </c>
      <c r="Q128" s="1">
        <v>7.7064510816322746E-5</v>
      </c>
      <c r="R128" s="17">
        <v>2.5326623344896663E-2</v>
      </c>
      <c r="S128" s="25">
        <v>0.24476278887965994</v>
      </c>
      <c r="T128" s="25">
        <v>1.4248348161692963</v>
      </c>
      <c r="U128" s="1">
        <v>2549.7278545952022</v>
      </c>
      <c r="V128" s="1">
        <v>42442.302383638533</v>
      </c>
      <c r="W128" s="1">
        <v>57.46</v>
      </c>
      <c r="X128" s="24">
        <v>4639.0648267628903</v>
      </c>
      <c r="Y128" s="24">
        <v>6.9184540968388136E-2</v>
      </c>
      <c r="Z128" s="24">
        <v>2.1608130160746568</v>
      </c>
      <c r="AA128" s="24">
        <v>78.312600771974388</v>
      </c>
      <c r="AB128" s="24">
        <v>14213.194444444445</v>
      </c>
      <c r="AC128" s="1">
        <v>1021.307385229541</v>
      </c>
      <c r="AD128" s="24">
        <v>19.973748974569318</v>
      </c>
      <c r="AE128" s="24">
        <v>383.34482758620692</v>
      </c>
      <c r="AF128" s="24">
        <v>843.89894577612722</v>
      </c>
      <c r="AG128" s="26">
        <v>237.92250940538429</v>
      </c>
      <c r="AH128" s="24">
        <v>0.91173196075900353</v>
      </c>
      <c r="AI128" s="26">
        <v>0.90069543048922163</v>
      </c>
      <c r="AJ128" s="24">
        <v>4.4187877456330113E-2</v>
      </c>
      <c r="AK128" s="24">
        <v>5.2429667519181589</v>
      </c>
      <c r="AL128" s="24">
        <v>-0.96036995850937279</v>
      </c>
      <c r="AM128" s="26">
        <v>-0.98442997815704636</v>
      </c>
    </row>
    <row r="129" spans="1:39">
      <c r="A129" t="s">
        <v>373</v>
      </c>
      <c r="B129" s="52" t="s">
        <v>227</v>
      </c>
      <c r="C129" s="20">
        <v>17.170000000000002</v>
      </c>
      <c r="D129" s="20">
        <v>2.769785681332047E-2</v>
      </c>
      <c r="E129" s="23">
        <v>13.83</v>
      </c>
      <c r="F129" s="23">
        <v>3608.8</v>
      </c>
      <c r="G129" s="23">
        <v>45367.6</v>
      </c>
      <c r="H129" s="21">
        <v>0</v>
      </c>
      <c r="I129" s="21">
        <v>39349.245915742576</v>
      </c>
      <c r="J129" s="51">
        <v>61239.042063642424</v>
      </c>
      <c r="K129" s="1">
        <v>34.9</v>
      </c>
      <c r="L129" s="1">
        <v>0.73180108767073493</v>
      </c>
      <c r="M129" s="1">
        <v>312.60000000000002</v>
      </c>
      <c r="N129" s="1">
        <v>54.6</v>
      </c>
      <c r="O129" s="1">
        <v>0.94593284448267856</v>
      </c>
      <c r="P129" s="24">
        <v>2.84</v>
      </c>
      <c r="Q129" s="1">
        <v>4.6730557840066935E-3</v>
      </c>
      <c r="R129" s="17">
        <v>1.3152707293545274E-2</v>
      </c>
      <c r="S129" s="25">
        <v>0.14286233555620798</v>
      </c>
      <c r="T129" s="25">
        <v>1.3775094522192557</v>
      </c>
      <c r="U129" s="1">
        <v>1875.3876050273316</v>
      </c>
      <c r="V129" s="1">
        <v>11827.175185577709</v>
      </c>
      <c r="W129" s="1">
        <v>54.47</v>
      </c>
      <c r="X129" s="24">
        <v>7631.484126058408</v>
      </c>
      <c r="Y129" s="24">
        <v>9.5066336730556828E-3</v>
      </c>
      <c r="Z129" s="24">
        <v>0.12099987417690727</v>
      </c>
      <c r="AA129" s="24">
        <v>74.299934292384904</v>
      </c>
      <c r="AB129" s="24">
        <v>22352.8125</v>
      </c>
      <c r="AC129" s="1">
        <v>1515.4449152542372</v>
      </c>
      <c r="AD129" s="24">
        <v>24.93452685421995</v>
      </c>
      <c r="AE129" s="24">
        <v>468.73684210526318</v>
      </c>
      <c r="AF129" s="24">
        <v>890.30521519942954</v>
      </c>
      <c r="AG129" s="26">
        <v>22.08055474003551</v>
      </c>
      <c r="AH129" s="24">
        <v>0.97856897780358421</v>
      </c>
      <c r="AI129" s="26">
        <v>0.97475520599646337</v>
      </c>
      <c r="AJ129" s="24">
        <v>4.3211475419943565E-2</v>
      </c>
      <c r="AK129" s="24">
        <v>10.882528324388788</v>
      </c>
      <c r="AL129" s="24">
        <v>-0.60036837357597694</v>
      </c>
      <c r="AM129" s="26">
        <v>-0.93370126643604767</v>
      </c>
    </row>
    <row r="130" spans="1:39">
      <c r="A130" t="s">
        <v>373</v>
      </c>
      <c r="B130" s="52" t="s">
        <v>312</v>
      </c>
      <c r="C130" s="20">
        <v>31.53</v>
      </c>
      <c r="D130" s="20">
        <v>2.0229653360210216E-2</v>
      </c>
      <c r="E130" s="23">
        <v>37.99</v>
      </c>
      <c r="F130" s="23">
        <v>3835.7</v>
      </c>
      <c r="G130" s="23">
        <v>8277.1</v>
      </c>
      <c r="H130" s="21">
        <v>0</v>
      </c>
      <c r="I130" s="21">
        <v>45270.166914340902</v>
      </c>
      <c r="J130" s="51">
        <v>110985.50382895808</v>
      </c>
      <c r="K130" s="1">
        <v>21.1</v>
      </c>
      <c r="L130" s="1">
        <v>0.62046002663691013</v>
      </c>
      <c r="M130" s="1">
        <v>64.099999999999994</v>
      </c>
      <c r="N130" s="1">
        <v>31.4</v>
      </c>
      <c r="O130" s="1">
        <v>0.91643223564454745</v>
      </c>
      <c r="P130" s="24">
        <v>3.7110449107705028</v>
      </c>
      <c r="Q130" s="1">
        <v>1.4081637771651619E-3</v>
      </c>
      <c r="R130" s="17">
        <v>2.0301645009178935E-2</v>
      </c>
      <c r="S130" s="25">
        <v>0.22472193225585832</v>
      </c>
      <c r="T130" s="25">
        <v>1.9049771428571427</v>
      </c>
      <c r="U130" s="1">
        <v>3686.4223750044994</v>
      </c>
      <c r="V130" s="1">
        <v>397.3147947807667</v>
      </c>
      <c r="W130" s="1">
        <v>54.47</v>
      </c>
      <c r="X130" s="24">
        <v>39.595342063421796</v>
      </c>
      <c r="Y130" s="24">
        <v>2.9192613656815807</v>
      </c>
      <c r="Z130" s="24">
        <v>0.32871386919117385</v>
      </c>
      <c r="AA130" s="24">
        <v>71.685684460602573</v>
      </c>
      <c r="AB130" s="24">
        <v>1736.3125</v>
      </c>
      <c r="AC130" s="1">
        <v>555.62</v>
      </c>
      <c r="AD130" s="24">
        <v>12.69559585492228</v>
      </c>
      <c r="AE130" s="24">
        <v>124.16666666666667</v>
      </c>
      <c r="AF130" s="24">
        <v>2099.5007253158633</v>
      </c>
      <c r="AG130" s="26">
        <v>0</v>
      </c>
      <c r="AH130" s="24">
        <v>0.91626297577854676</v>
      </c>
      <c r="AI130" s="26">
        <v>0.51453287197231834</v>
      </c>
      <c r="AJ130" s="24">
        <v>5.3395656025806822E-2</v>
      </c>
      <c r="AK130" s="24">
        <v>5.2493438320209975</v>
      </c>
      <c r="AL130" s="24">
        <v>-2.6212121371902798E-2</v>
      </c>
      <c r="AM130" s="26">
        <v>-0.49628317050116427</v>
      </c>
    </row>
    <row r="131" spans="1:39">
      <c r="A131" t="s">
        <v>373</v>
      </c>
      <c r="B131" s="52" t="s">
        <v>320</v>
      </c>
      <c r="C131" s="20">
        <v>15.77</v>
      </c>
      <c r="D131" s="20">
        <v>4.2804751217910119E-3</v>
      </c>
      <c r="E131" s="23">
        <v>37.67</v>
      </c>
      <c r="F131" s="23">
        <v>5521.2</v>
      </c>
      <c r="G131" s="23">
        <v>11398.7</v>
      </c>
      <c r="H131" s="21">
        <v>1629.6685913773365</v>
      </c>
      <c r="I131" s="21">
        <v>4122.3519687096123</v>
      </c>
      <c r="J131" s="51">
        <v>24535.226092881268</v>
      </c>
      <c r="K131" s="1">
        <v>8.5</v>
      </c>
      <c r="L131" s="1">
        <v>9.3010016968635395E-2</v>
      </c>
      <c r="M131" s="1">
        <v>72.900000000000006</v>
      </c>
      <c r="N131" s="1">
        <v>15.9</v>
      </c>
      <c r="O131" s="1">
        <v>0.88841070952507906</v>
      </c>
      <c r="P131" s="24">
        <v>5.9906907347229925</v>
      </c>
      <c r="Q131" s="1">
        <v>5.246019186394996E-3</v>
      </c>
      <c r="R131" s="17">
        <v>7.4443045596365425E-3</v>
      </c>
      <c r="S131" s="25">
        <v>0.13175324319886145</v>
      </c>
      <c r="T131" s="25">
        <v>1.3900468128267145</v>
      </c>
      <c r="U131" s="1">
        <v>2972.7694920356889</v>
      </c>
      <c r="V131" s="1">
        <v>366.0678355876845</v>
      </c>
      <c r="W131" s="1">
        <v>54.47</v>
      </c>
      <c r="X131" s="24">
        <v>184.20050839179356</v>
      </c>
      <c r="Y131" s="24">
        <v>0.65247139963873235</v>
      </c>
      <c r="Z131" s="24">
        <v>0.1359680332804204</v>
      </c>
      <c r="AA131" s="24">
        <v>67.466199573047234</v>
      </c>
      <c r="AB131" s="24">
        <v>2768.030303030303</v>
      </c>
      <c r="AC131" s="1">
        <v>1156.2658227848101</v>
      </c>
      <c r="AD131" s="24">
        <v>20.386697602474865</v>
      </c>
      <c r="AE131" s="24">
        <v>119.16666666666667</v>
      </c>
      <c r="AF131" s="24">
        <v>1975.485155728283</v>
      </c>
      <c r="AG131" s="26">
        <v>179.24818260441185</v>
      </c>
      <c r="AH131" s="24">
        <v>0.85314825990746324</v>
      </c>
      <c r="AI131" s="26">
        <v>0.53496948970696712</v>
      </c>
      <c r="AJ131" s="24">
        <v>4.1538299113648952E-2</v>
      </c>
      <c r="AK131" s="24">
        <v>10.240112994350282</v>
      </c>
      <c r="AL131" s="24">
        <v>-0.27706080534672894</v>
      </c>
      <c r="AM131" s="26">
        <v>-0.91933147145130822</v>
      </c>
    </row>
    <row r="132" spans="1:39">
      <c r="A132" t="s">
        <v>373</v>
      </c>
      <c r="B132" s="52" t="s">
        <v>165</v>
      </c>
      <c r="C132" s="20">
        <v>17.95</v>
      </c>
      <c r="D132" s="20">
        <v>4.8159749412685984E-2</v>
      </c>
      <c r="E132" s="23">
        <v>14.58</v>
      </c>
      <c r="F132" s="23">
        <v>1439</v>
      </c>
      <c r="G132" s="23">
        <v>5756</v>
      </c>
      <c r="H132" s="21">
        <v>0</v>
      </c>
      <c r="I132" s="21">
        <v>21358.840499366597</v>
      </c>
      <c r="J132" s="51">
        <v>26402.158961974044</v>
      </c>
      <c r="K132" s="1">
        <v>18.8</v>
      </c>
      <c r="L132" s="1">
        <v>0.24588880187940484</v>
      </c>
      <c r="M132" s="1">
        <v>61.5</v>
      </c>
      <c r="N132" s="1">
        <v>35</v>
      </c>
      <c r="O132" s="1">
        <v>0.96273893055891602</v>
      </c>
      <c r="P132" s="24">
        <v>48.295683563748085</v>
      </c>
      <c r="Q132" s="1">
        <v>2.582416672103645E-3</v>
      </c>
      <c r="R132" s="17">
        <v>3.5238841033672671E-3</v>
      </c>
      <c r="S132" s="25">
        <v>3.1127642913077524E-2</v>
      </c>
      <c r="T132" s="25">
        <v>247.55203389830513</v>
      </c>
      <c r="U132" s="1">
        <v>3166.0043069694598</v>
      </c>
      <c r="V132" s="1">
        <v>148.89556444747606</v>
      </c>
      <c r="W132" s="1">
        <v>54.47</v>
      </c>
      <c r="X132" s="24">
        <v>1199.180397760555</v>
      </c>
      <c r="Y132" s="24">
        <v>0.23492560689115113</v>
      </c>
      <c r="Z132" s="24">
        <v>4.5800704776820673</v>
      </c>
      <c r="AA132" s="24">
        <v>72.640955364134697</v>
      </c>
      <c r="AB132" s="24">
        <v>5108</v>
      </c>
      <c r="AC132" s="1">
        <v>3405.3333333333335</v>
      </c>
      <c r="AD132" s="24">
        <v>24.833333333333332</v>
      </c>
      <c r="AE132" s="24">
        <v>360</v>
      </c>
      <c r="AF132" s="24">
        <v>11039.296322435395</v>
      </c>
      <c r="AG132" s="26">
        <v>0</v>
      </c>
      <c r="AH132" s="24">
        <v>0.90873460246360582</v>
      </c>
      <c r="AI132" s="26">
        <v>0.89977603583426646</v>
      </c>
      <c r="AJ132" s="24">
        <v>5.1143510543428687E-2</v>
      </c>
      <c r="AK132" s="24">
        <v>0</v>
      </c>
      <c r="AL132" s="24">
        <v>-0.31996582755944708</v>
      </c>
      <c r="AM132" s="26">
        <v>-0.68074447571356456</v>
      </c>
    </row>
    <row r="135" spans="1:39">
      <c r="B135" s="2" t="s">
        <v>322</v>
      </c>
      <c r="C135" s="1">
        <f t="shared" ref="C135:AM135" si="0">MAX(C8:C132)</f>
        <v>49.55</v>
      </c>
      <c r="D135" s="1">
        <f t="shared" si="0"/>
        <v>0.19467505906743493</v>
      </c>
      <c r="E135" s="1">
        <v>39.19</v>
      </c>
      <c r="F135" s="1">
        <f t="shared" si="0"/>
        <v>18061.099999999999</v>
      </c>
      <c r="G135" s="1">
        <f t="shared" si="0"/>
        <v>134120</v>
      </c>
      <c r="H135" s="4">
        <f t="shared" si="0"/>
        <v>1763382.5965630934</v>
      </c>
      <c r="I135" s="4">
        <f t="shared" si="0"/>
        <v>652944.36861272261</v>
      </c>
      <c r="J135" s="1">
        <f t="shared" si="0"/>
        <v>5699268.2405372355</v>
      </c>
      <c r="K135" s="1">
        <f t="shared" si="0"/>
        <v>1049.5</v>
      </c>
      <c r="L135" s="1">
        <f t="shared" si="0"/>
        <v>83.987922759070912</v>
      </c>
      <c r="M135" s="1">
        <f t="shared" si="0"/>
        <v>2129.6</v>
      </c>
      <c r="N135" s="1">
        <f t="shared" si="0"/>
        <v>341.1</v>
      </c>
      <c r="O135" s="1">
        <f t="shared" si="0"/>
        <v>0.98644408688656471</v>
      </c>
      <c r="P135" s="1">
        <f t="shared" si="0"/>
        <v>48.295683563748085</v>
      </c>
      <c r="Q135" s="1">
        <f t="shared" si="0"/>
        <v>2.6373560804096162E-2</v>
      </c>
      <c r="R135" s="1">
        <f t="shared" si="0"/>
        <v>4.838853939954086E-2</v>
      </c>
      <c r="S135" s="1">
        <f t="shared" si="0"/>
        <v>0.47769809340563235</v>
      </c>
      <c r="T135" s="1">
        <f t="shared" si="0"/>
        <v>463.02793233082707</v>
      </c>
      <c r="U135" s="1">
        <f t="shared" si="0"/>
        <v>10219.248149671053</v>
      </c>
      <c r="V135" s="1">
        <f t="shared" si="0"/>
        <v>89890.108747001301</v>
      </c>
      <c r="W135" s="1">
        <f t="shared" si="0"/>
        <v>57.46</v>
      </c>
      <c r="X135" s="1">
        <f t="shared" si="0"/>
        <v>17530.588973658603</v>
      </c>
      <c r="Y135" s="1">
        <f t="shared" si="0"/>
        <v>7.7919407894736841</v>
      </c>
      <c r="Z135" s="1">
        <f t="shared" si="0"/>
        <v>17.122323414341142</v>
      </c>
      <c r="AA135" s="1">
        <f t="shared" si="0"/>
        <v>79.361945451406868</v>
      </c>
      <c r="AB135" s="1">
        <f t="shared" si="0"/>
        <v>27582.842105263157</v>
      </c>
      <c r="AC135" s="1">
        <f t="shared" si="0"/>
        <v>6076.3166666666666</v>
      </c>
      <c r="AD135" s="1">
        <f t="shared" si="0"/>
        <v>240.30769230769232</v>
      </c>
      <c r="AE135" s="1">
        <f t="shared" si="0"/>
        <v>550.66666666666663</v>
      </c>
      <c r="AF135" s="1">
        <f t="shared" si="0"/>
        <v>11039.296322435395</v>
      </c>
      <c r="AG135" s="1">
        <f t="shared" si="0"/>
        <v>814.81421543241845</v>
      </c>
      <c r="AH135" s="1">
        <f t="shared" si="0"/>
        <v>0.98650168728908882</v>
      </c>
      <c r="AI135" s="1">
        <f t="shared" si="0"/>
        <v>0.97475520599646337</v>
      </c>
      <c r="AJ135" s="1">
        <f t="shared" si="0"/>
        <v>6.0970280358362092E-2</v>
      </c>
      <c r="AK135" s="1">
        <f t="shared" si="0"/>
        <v>51.519835136527561</v>
      </c>
      <c r="AL135" s="1">
        <f t="shared" si="0"/>
        <v>2.2475972020402448</v>
      </c>
      <c r="AM135" s="1">
        <f t="shared" si="0"/>
        <v>0.71232101845683438</v>
      </c>
    </row>
    <row r="136" spans="1:39">
      <c r="B136" s="2" t="s">
        <v>323</v>
      </c>
      <c r="C136" s="1">
        <f t="shared" ref="C136:AM136" si="1">MIN(C8:C132)</f>
        <v>10.59</v>
      </c>
      <c r="D136" s="1">
        <f t="shared" si="1"/>
        <v>4.2804751217910119E-3</v>
      </c>
      <c r="E136" s="1">
        <v>4.51</v>
      </c>
      <c r="F136" s="1">
        <f t="shared" si="1"/>
        <v>406.6</v>
      </c>
      <c r="G136" s="1">
        <f t="shared" si="1"/>
        <v>4154.5</v>
      </c>
      <c r="H136" s="4">
        <f t="shared" si="1"/>
        <v>-5871.7762349202021</v>
      </c>
      <c r="I136" s="4">
        <f t="shared" si="1"/>
        <v>4122.3519687096123</v>
      </c>
      <c r="J136" s="1">
        <f t="shared" si="1"/>
        <v>7784.9066136558104</v>
      </c>
      <c r="K136" s="1">
        <f t="shared" si="1"/>
        <v>8.5</v>
      </c>
      <c r="L136" s="1">
        <f t="shared" si="1"/>
        <v>3.4243475637351035E-2</v>
      </c>
      <c r="M136" s="1">
        <f t="shared" si="1"/>
        <v>32</v>
      </c>
      <c r="N136" s="1">
        <f t="shared" si="1"/>
        <v>9.6</v>
      </c>
      <c r="O136" s="1">
        <f t="shared" si="1"/>
        <v>0.82478632478632474</v>
      </c>
      <c r="P136" s="1">
        <f t="shared" si="1"/>
        <v>0</v>
      </c>
      <c r="Q136" s="1">
        <f t="shared" si="1"/>
        <v>0</v>
      </c>
      <c r="R136" s="1">
        <f t="shared" si="1"/>
        <v>0</v>
      </c>
      <c r="S136" s="1">
        <f t="shared" si="1"/>
        <v>0</v>
      </c>
      <c r="T136" s="1">
        <f t="shared" si="1"/>
        <v>-77.875081555834385</v>
      </c>
      <c r="U136" s="1">
        <f t="shared" si="1"/>
        <v>0</v>
      </c>
      <c r="V136" s="1">
        <f t="shared" si="1"/>
        <v>38.200774621502063</v>
      </c>
      <c r="W136" s="1">
        <f t="shared" si="1"/>
        <v>54.47</v>
      </c>
      <c r="X136" s="1">
        <f t="shared" si="1"/>
        <v>30.906523262330385</v>
      </c>
      <c r="Y136" s="1">
        <f t="shared" si="1"/>
        <v>5.5827439186360104E-3</v>
      </c>
      <c r="Z136" s="1">
        <f t="shared" si="1"/>
        <v>-1.9184912204639064</v>
      </c>
      <c r="AA136" s="1">
        <f t="shared" si="1"/>
        <v>67.466199573047234</v>
      </c>
      <c r="AB136" s="1">
        <f t="shared" si="1"/>
        <v>744.30769230769226</v>
      </c>
      <c r="AC136" s="1">
        <f t="shared" si="1"/>
        <v>0</v>
      </c>
      <c r="AD136" s="1">
        <f t="shared" si="1"/>
        <v>11.556237218813905</v>
      </c>
      <c r="AE136" s="1">
        <f t="shared" si="1"/>
        <v>33</v>
      </c>
      <c r="AF136" s="1">
        <f t="shared" si="1"/>
        <v>659.32863301440671</v>
      </c>
      <c r="AG136" s="1">
        <f t="shared" si="1"/>
        <v>-4.3805273163071332</v>
      </c>
      <c r="AH136" s="1">
        <f t="shared" si="1"/>
        <v>0.84974958263772959</v>
      </c>
      <c r="AI136" s="1">
        <f t="shared" si="1"/>
        <v>0.26399744775881323</v>
      </c>
      <c r="AJ136" s="1">
        <f t="shared" si="1"/>
        <v>-2.2681799524765199E-2</v>
      </c>
      <c r="AK136" s="1">
        <f t="shared" si="1"/>
        <v>0</v>
      </c>
      <c r="AL136" s="1">
        <f t="shared" si="1"/>
        <v>-0.96036995850937279</v>
      </c>
      <c r="AM136" s="1">
        <f t="shared" si="1"/>
        <v>-0.98442997815704636</v>
      </c>
    </row>
    <row r="138" spans="1:39">
      <c r="C138" s="29">
        <f t="shared" ref="C138:AM138" si="2">_xlfn.VAR.P(C8:C132)</f>
        <v>43.55300765439975</v>
      </c>
      <c r="D138" s="29">
        <f t="shared" si="2"/>
        <v>1.054042809946442E-3</v>
      </c>
      <c r="E138" s="29"/>
      <c r="F138" s="29">
        <f t="shared" si="2"/>
        <v>7515988.1107481448</v>
      </c>
      <c r="G138" s="29">
        <f t="shared" si="2"/>
        <v>275305049.66255623</v>
      </c>
      <c r="H138" s="4">
        <f t="shared" si="2"/>
        <v>36362141599.694481</v>
      </c>
      <c r="I138" s="4">
        <f t="shared" si="2"/>
        <v>19835797524.945923</v>
      </c>
      <c r="J138" s="29">
        <f t="shared" si="2"/>
        <v>260882263336.88486</v>
      </c>
      <c r="K138" s="29">
        <f t="shared" si="2"/>
        <v>18584.199887359988</v>
      </c>
      <c r="L138" s="29">
        <f t="shared" si="2"/>
        <v>216.55909444824471</v>
      </c>
      <c r="M138" s="29">
        <f t="shared" si="2"/>
        <v>285351.63285504002</v>
      </c>
      <c r="N138" s="29">
        <f t="shared" si="2"/>
        <v>4635.724047359995</v>
      </c>
      <c r="O138" s="29">
        <f t="shared" si="2"/>
        <v>5.3358661251984925E-4</v>
      </c>
      <c r="P138" s="29">
        <f t="shared" si="2"/>
        <v>72.629444328412461</v>
      </c>
      <c r="Q138" s="29">
        <f t="shared" si="2"/>
        <v>1.6628236207485965E-5</v>
      </c>
      <c r="R138" s="29">
        <f t="shared" si="2"/>
        <v>9.9146288716325156E-5</v>
      </c>
      <c r="S138" s="29">
        <f t="shared" si="2"/>
        <v>5.8043456263051343E-3</v>
      </c>
      <c r="T138" s="29">
        <f t="shared" si="2"/>
        <v>5459.074338346436</v>
      </c>
      <c r="U138" s="29">
        <f t="shared" si="2"/>
        <v>2571528.4646586017</v>
      </c>
      <c r="V138" s="29">
        <f t="shared" si="2"/>
        <v>260898457.99258018</v>
      </c>
      <c r="W138" s="29">
        <f t="shared" si="2"/>
        <v>0.59734172160000099</v>
      </c>
      <c r="X138" s="29">
        <f t="shared" si="2"/>
        <v>6937069.8787301295</v>
      </c>
      <c r="Y138" s="29">
        <f t="shared" si="2"/>
        <v>2.005207166855643</v>
      </c>
      <c r="Z138" s="29">
        <f t="shared" si="2"/>
        <v>2.6900092824295347</v>
      </c>
      <c r="AA138" s="29">
        <f t="shared" si="2"/>
        <v>5.0465658817076626</v>
      </c>
      <c r="AB138" s="29">
        <f t="shared" si="2"/>
        <v>28920899.840934258</v>
      </c>
      <c r="AC138" s="29">
        <f t="shared" si="2"/>
        <v>777323.10196228395</v>
      </c>
      <c r="AD138" s="29">
        <f t="shared" si="2"/>
        <v>395.35130750313022</v>
      </c>
      <c r="AE138" s="29">
        <f t="shared" si="2"/>
        <v>9480.8355098790289</v>
      </c>
      <c r="AF138" s="29">
        <f t="shared" si="2"/>
        <v>3122734.8414466688</v>
      </c>
      <c r="AG138" s="29">
        <f t="shared" si="2"/>
        <v>24412.449311795837</v>
      </c>
      <c r="AH138" s="29">
        <f t="shared" si="2"/>
        <v>1.0133552182217762E-3</v>
      </c>
      <c r="AI138" s="29">
        <f t="shared" si="2"/>
        <v>1.5926038237470318E-2</v>
      </c>
      <c r="AJ138" s="29">
        <f t="shared" si="2"/>
        <v>2.9935160920566866E-4</v>
      </c>
      <c r="AK138" s="29">
        <f t="shared" si="2"/>
        <v>58.905290974481701</v>
      </c>
      <c r="AL138" s="29">
        <f t="shared" si="2"/>
        <v>0.16121025705050951</v>
      </c>
      <c r="AM138" s="29">
        <f t="shared" si="2"/>
        <v>4.0669507011267238E-2</v>
      </c>
    </row>
    <row r="141" spans="1:39">
      <c r="E141" s="18" t="s">
        <v>383</v>
      </c>
      <c r="F141" s="18">
        <v>14</v>
      </c>
    </row>
    <row r="142" spans="1:39">
      <c r="E142" s="18" t="s">
        <v>384</v>
      </c>
      <c r="F142" s="18">
        <v>2</v>
      </c>
    </row>
    <row r="143" spans="1:39">
      <c r="E143" s="18" t="s">
        <v>385</v>
      </c>
      <c r="F143" s="18">
        <v>42</v>
      </c>
    </row>
    <row r="144" spans="1:39">
      <c r="E144" s="18" t="s">
        <v>386</v>
      </c>
      <c r="F144" s="18">
        <v>12</v>
      </c>
    </row>
    <row r="145" spans="5:6">
      <c r="E145" s="18" t="s">
        <v>387</v>
      </c>
      <c r="F145" s="18">
        <v>51</v>
      </c>
    </row>
    <row r="146" spans="5:6">
      <c r="E146" s="18" t="s">
        <v>388</v>
      </c>
      <c r="F146" s="18">
        <v>4</v>
      </c>
    </row>
  </sheetData>
  <autoFilter ref="A6:J13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1"/>
  <sheetViews>
    <sheetView workbookViewId="0">
      <selection sqref="A1:AO1"/>
    </sheetView>
  </sheetViews>
  <sheetFormatPr baseColWidth="10" defaultRowHeight="14" x14ac:dyDescent="0"/>
  <cols>
    <col min="3" max="41" width="5.83203125" customWidth="1"/>
  </cols>
  <sheetData>
    <row r="1" spans="1:41" ht="15" thickBot="1">
      <c r="A1" s="387" t="s">
        <v>324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</row>
    <row r="2" spans="1:41" s="44" customFormat="1" ht="25" thickTop="1" thickBot="1">
      <c r="A2" s="388"/>
      <c r="B2" s="389"/>
      <c r="C2" s="42" t="s">
        <v>325</v>
      </c>
      <c r="D2" s="43" t="s">
        <v>326</v>
      </c>
      <c r="E2" s="43" t="s">
        <v>327</v>
      </c>
      <c r="F2" s="43" t="s">
        <v>328</v>
      </c>
      <c r="G2" s="43" t="s">
        <v>329</v>
      </c>
      <c r="H2" s="43" t="s">
        <v>330</v>
      </c>
      <c r="I2" s="43" t="s">
        <v>331</v>
      </c>
      <c r="J2" s="43" t="s">
        <v>332</v>
      </c>
      <c r="K2" s="43" t="s">
        <v>333</v>
      </c>
      <c r="L2" s="43" t="s">
        <v>334</v>
      </c>
      <c r="M2" s="43" t="s">
        <v>335</v>
      </c>
      <c r="N2" s="43" t="s">
        <v>336</v>
      </c>
      <c r="O2" s="43" t="s">
        <v>337</v>
      </c>
      <c r="P2" s="43" t="s">
        <v>338</v>
      </c>
      <c r="Q2" s="43" t="s">
        <v>339</v>
      </c>
      <c r="R2" s="43" t="s">
        <v>340</v>
      </c>
      <c r="S2" s="43" t="s">
        <v>341</v>
      </c>
      <c r="T2" s="43" t="s">
        <v>342</v>
      </c>
      <c r="U2" s="43" t="s">
        <v>343</v>
      </c>
      <c r="V2" s="43" t="s">
        <v>344</v>
      </c>
      <c r="W2" s="43" t="s">
        <v>345</v>
      </c>
      <c r="X2" s="43" t="s">
        <v>346</v>
      </c>
      <c r="Y2" s="43" t="s">
        <v>347</v>
      </c>
      <c r="Z2" s="43" t="s">
        <v>348</v>
      </c>
      <c r="AA2" s="43" t="s">
        <v>349</v>
      </c>
      <c r="AB2" s="43" t="s">
        <v>350</v>
      </c>
      <c r="AC2" s="43" t="s">
        <v>351</v>
      </c>
      <c r="AD2" s="43" t="s">
        <v>352</v>
      </c>
      <c r="AE2" s="43" t="s">
        <v>353</v>
      </c>
      <c r="AF2" s="43" t="s">
        <v>354</v>
      </c>
      <c r="AG2" s="43" t="s">
        <v>355</v>
      </c>
      <c r="AH2" s="43" t="s">
        <v>356</v>
      </c>
      <c r="AI2" s="43" t="s">
        <v>357</v>
      </c>
      <c r="AJ2" s="43" t="s">
        <v>358</v>
      </c>
      <c r="AK2" s="43" t="s">
        <v>359</v>
      </c>
      <c r="AL2" s="43" t="s">
        <v>360</v>
      </c>
      <c r="AM2" s="43" t="s">
        <v>361</v>
      </c>
      <c r="AN2" s="43" t="s">
        <v>362</v>
      </c>
      <c r="AO2" s="43" t="s">
        <v>363</v>
      </c>
    </row>
    <row r="3" spans="1:41" ht="15" thickTop="1">
      <c r="A3" s="390" t="s">
        <v>364</v>
      </c>
      <c r="B3" s="32" t="s">
        <v>325</v>
      </c>
      <c r="C3" s="33">
        <v>1</v>
      </c>
      <c r="D3" s="34">
        <v>0.24496724153437263</v>
      </c>
      <c r="E3" s="34">
        <v>4.6110160409104671E-2</v>
      </c>
      <c r="F3" s="34">
        <v>-0.21281856986401343</v>
      </c>
      <c r="G3" s="34">
        <v>-1.6388004199109501E-2</v>
      </c>
      <c r="H3" s="34">
        <v>4.6770805023440953E-3</v>
      </c>
      <c r="I3" s="34">
        <v>7.7531601496966224E-2</v>
      </c>
      <c r="J3" s="34">
        <v>3.519942080953032E-2</v>
      </c>
      <c r="K3" s="34">
        <v>-0.30624145409883879</v>
      </c>
      <c r="L3" s="34">
        <v>4.6831171572428977E-2</v>
      </c>
      <c r="M3" s="34">
        <v>6.179673874655487E-2</v>
      </c>
      <c r="N3" s="34">
        <v>-2.4060281952651256E-2</v>
      </c>
      <c r="O3" s="34">
        <v>7.5001165999532507E-2</v>
      </c>
      <c r="P3" s="34">
        <v>-3.85646877274642E-2</v>
      </c>
      <c r="Q3" s="34">
        <v>-0.11227289113759004</v>
      </c>
      <c r="R3" s="34">
        <v>-0.15035705871004509</v>
      </c>
      <c r="S3" s="34">
        <v>0.15963597291553694</v>
      </c>
      <c r="T3" s="34">
        <v>0.14756699999776018</v>
      </c>
      <c r="U3" s="34">
        <v>0.12057790382233405</v>
      </c>
      <c r="V3" s="35"/>
      <c r="W3" s="34">
        <v>0.40163320052145707</v>
      </c>
      <c r="X3" s="34">
        <v>0.29989866533213655</v>
      </c>
      <c r="Y3" s="34">
        <v>0.26226675979051584</v>
      </c>
      <c r="Z3" s="34">
        <v>0.12811449245705422</v>
      </c>
      <c r="AA3" s="34">
        <v>0.32294914461787538</v>
      </c>
      <c r="AB3" s="34">
        <v>-3.5317584895279239E-2</v>
      </c>
      <c r="AC3" s="34">
        <v>0.59480453260733934</v>
      </c>
      <c r="AD3" s="34">
        <v>-0.10974920996975189</v>
      </c>
      <c r="AE3" s="34">
        <v>-0.34752307279275174</v>
      </c>
      <c r="AF3" s="34">
        <v>-0.16604455318811251</v>
      </c>
      <c r="AG3" s="34">
        <v>3.2972988804939228E-2</v>
      </c>
      <c r="AH3" s="34">
        <v>8.4945376220678812E-2</v>
      </c>
      <c r="AI3" s="34">
        <v>0.17162297759650144</v>
      </c>
      <c r="AJ3" s="34">
        <v>5.9999629037804043E-2</v>
      </c>
      <c r="AK3" s="34">
        <v>-0.16745889669829842</v>
      </c>
      <c r="AL3" s="34">
        <v>2.9832125243816409E-2</v>
      </c>
      <c r="AM3" s="34">
        <v>-9.7418321721288892E-2</v>
      </c>
      <c r="AN3" s="34">
        <v>-0.12785831317922622</v>
      </c>
      <c r="AO3" s="34">
        <v>0.14565605626375547</v>
      </c>
    </row>
    <row r="4" spans="1:41">
      <c r="A4" s="391"/>
      <c r="B4" s="36" t="s">
        <v>326</v>
      </c>
      <c r="C4" s="37">
        <v>0.24496724153437263</v>
      </c>
      <c r="D4" s="38">
        <v>1</v>
      </c>
      <c r="E4" s="39">
        <v>-0.76503644852687847</v>
      </c>
      <c r="F4" s="39">
        <v>-0.32594734309154905</v>
      </c>
      <c r="G4" s="39">
        <v>0.1510543807658638</v>
      </c>
      <c r="H4" s="39">
        <v>1.2352809355681772E-3</v>
      </c>
      <c r="I4" s="39">
        <v>0.16308514293756149</v>
      </c>
      <c r="J4" s="39">
        <v>5.6397006369668726E-2</v>
      </c>
      <c r="K4" s="39">
        <v>-0.56166669370479672</v>
      </c>
      <c r="L4" s="39">
        <v>0.27262365908281516</v>
      </c>
      <c r="M4" s="39">
        <v>0.29199524799361198</v>
      </c>
      <c r="N4" s="39">
        <v>0.43857698639592418</v>
      </c>
      <c r="O4" s="39">
        <v>0.60569049604663461</v>
      </c>
      <c r="P4" s="39">
        <v>0.21909852483690986</v>
      </c>
      <c r="Q4" s="39">
        <v>0.34803203514831166</v>
      </c>
      <c r="R4" s="39">
        <v>-8.0990813988564919E-2</v>
      </c>
      <c r="S4" s="39">
        <v>0.30760901485514647</v>
      </c>
      <c r="T4" s="39">
        <v>0.259316043648191</v>
      </c>
      <c r="U4" s="39">
        <v>-4.974438216589961E-2</v>
      </c>
      <c r="V4" s="40"/>
      <c r="W4" s="39">
        <v>-0.10748501867070247</v>
      </c>
      <c r="X4" s="39">
        <v>0.57183607498845468</v>
      </c>
      <c r="Y4" s="39">
        <v>0.5027315409011055</v>
      </c>
      <c r="Z4" s="39">
        <v>0.47133626649545196</v>
      </c>
      <c r="AA4" s="39">
        <v>-0.44839144648371443</v>
      </c>
      <c r="AB4" s="39">
        <v>9.0715602003128892E-2</v>
      </c>
      <c r="AC4" s="39">
        <v>0.66710659801740058</v>
      </c>
      <c r="AD4" s="39">
        <v>0.4979626310839248</v>
      </c>
      <c r="AE4" s="39">
        <v>4.5974209748058603E-2</v>
      </c>
      <c r="AF4" s="39">
        <v>0.14334902711745975</v>
      </c>
      <c r="AG4" s="39">
        <v>0.37949737279433482</v>
      </c>
      <c r="AH4" s="39">
        <v>-0.23719436947940997</v>
      </c>
      <c r="AI4" s="39">
        <v>0.33608587394856054</v>
      </c>
      <c r="AJ4" s="39">
        <v>5.511367648866617E-2</v>
      </c>
      <c r="AK4" s="39">
        <v>0.34952911484136623</v>
      </c>
      <c r="AL4" s="39">
        <v>0.27156511633038594</v>
      </c>
      <c r="AM4" s="39">
        <v>0.1773598498691302</v>
      </c>
      <c r="AN4" s="39">
        <v>-0.25439152304243451</v>
      </c>
      <c r="AO4" s="39">
        <v>-4.2170234682997979E-2</v>
      </c>
    </row>
    <row r="5" spans="1:41">
      <c r="A5" s="391"/>
      <c r="B5" s="36" t="s">
        <v>327</v>
      </c>
      <c r="C5" s="37">
        <v>4.6110160409104671E-2</v>
      </c>
      <c r="D5" s="39">
        <v>-0.76503644852687847</v>
      </c>
      <c r="E5" s="38">
        <v>1</v>
      </c>
      <c r="F5" s="39">
        <v>0.28002092662747641</v>
      </c>
      <c r="G5" s="39">
        <v>-0.22740683147655896</v>
      </c>
      <c r="H5" s="39">
        <v>1.7000702064105838E-2</v>
      </c>
      <c r="I5" s="39">
        <v>-0.11421608358014186</v>
      </c>
      <c r="J5" s="39">
        <v>-9.7882507715501554E-2</v>
      </c>
      <c r="K5" s="39">
        <v>0.38734076926429845</v>
      </c>
      <c r="L5" s="39">
        <v>-0.28766191972616378</v>
      </c>
      <c r="M5" s="39">
        <v>-0.27464381720480935</v>
      </c>
      <c r="N5" s="39">
        <v>-0.4404931191182378</v>
      </c>
      <c r="O5" s="39">
        <v>-0.39251929898621551</v>
      </c>
      <c r="P5" s="39">
        <v>-0.32584010326143859</v>
      </c>
      <c r="Q5" s="39">
        <v>-0.40175456842211466</v>
      </c>
      <c r="R5" s="39">
        <v>4.0650936016026632E-3</v>
      </c>
      <c r="S5" s="39">
        <v>-0.12511423115358392</v>
      </c>
      <c r="T5" s="39">
        <v>-1.9194130338369059E-2</v>
      </c>
      <c r="U5" s="39">
        <v>0.12838489693110836</v>
      </c>
      <c r="V5" s="40"/>
      <c r="W5" s="39">
        <v>0.37754542436353966</v>
      </c>
      <c r="X5" s="39">
        <v>-0.41205544520648929</v>
      </c>
      <c r="Y5" s="39">
        <v>-0.30440265835926961</v>
      </c>
      <c r="Z5" s="39">
        <v>-0.50640629482478572</v>
      </c>
      <c r="AA5" s="39">
        <v>0.6577309429102276</v>
      </c>
      <c r="AB5" s="39">
        <v>-4.9632669265751529E-2</v>
      </c>
      <c r="AC5" s="39">
        <v>-0.68338770894130452</v>
      </c>
      <c r="AD5" s="39">
        <v>-0.65144704035266499</v>
      </c>
      <c r="AE5" s="39">
        <v>-0.2725894832423057</v>
      </c>
      <c r="AF5" s="39">
        <v>-0.15751202555284224</v>
      </c>
      <c r="AG5" s="39">
        <v>-0.53100999359717571</v>
      </c>
      <c r="AH5" s="39">
        <v>0.34723870674577129</v>
      </c>
      <c r="AI5" s="39">
        <v>-0.13975148475718135</v>
      </c>
      <c r="AJ5" s="39">
        <v>-0.38379945916188485</v>
      </c>
      <c r="AK5" s="39">
        <v>-0.66843868591564681</v>
      </c>
      <c r="AL5" s="39">
        <v>-0.38667795886074163</v>
      </c>
      <c r="AM5" s="39">
        <v>-7.3451879900275935E-2</v>
      </c>
      <c r="AN5" s="39">
        <v>0.21873389206910226</v>
      </c>
      <c r="AO5" s="39">
        <v>0.13349304007741114</v>
      </c>
    </row>
    <row r="6" spans="1:41">
      <c r="A6" s="391"/>
      <c r="B6" s="36" t="s">
        <v>328</v>
      </c>
      <c r="C6" s="37">
        <v>-0.21281856986401343</v>
      </c>
      <c r="D6" s="39">
        <v>-0.32594734309154905</v>
      </c>
      <c r="E6" s="39">
        <v>0.28002092662747641</v>
      </c>
      <c r="F6" s="38">
        <v>1</v>
      </c>
      <c r="G6" s="39">
        <v>0.51230746590263032</v>
      </c>
      <c r="H6" s="39">
        <v>1.0670786831611876E-2</v>
      </c>
      <c r="I6" s="39">
        <v>-0.13444047628298911</v>
      </c>
      <c r="J6" s="39">
        <v>-3.6366645872188595E-2</v>
      </c>
      <c r="K6" s="39">
        <v>0.20332663411292637</v>
      </c>
      <c r="L6" s="39">
        <v>-0.10973615092699891</v>
      </c>
      <c r="M6" s="39">
        <v>-6.6163645399950732E-2</v>
      </c>
      <c r="N6" s="39">
        <v>-8.1988275411368508E-2</v>
      </c>
      <c r="O6" s="39">
        <v>-0.12687361945439532</v>
      </c>
      <c r="P6" s="39">
        <v>-0.13525931005035241</v>
      </c>
      <c r="Q6" s="39">
        <v>-0.10035302165154324</v>
      </c>
      <c r="R6" s="39">
        <v>3.0725255011221718E-2</v>
      </c>
      <c r="S6" s="39">
        <v>-0.20707806184631627</v>
      </c>
      <c r="T6" s="39">
        <v>-9.7268461222918101E-2</v>
      </c>
      <c r="U6" s="39">
        <v>9.9349291624349967E-2</v>
      </c>
      <c r="V6" s="40"/>
      <c r="W6" s="39">
        <v>-8.1569683191726375E-2</v>
      </c>
      <c r="X6" s="39">
        <v>-0.20914536883606394</v>
      </c>
      <c r="Y6" s="39">
        <v>-0.21623390517865979</v>
      </c>
      <c r="Z6" s="39">
        <v>-0.14607102352990675</v>
      </c>
      <c r="AA6" s="39">
        <v>3.5789715478748534E-2</v>
      </c>
      <c r="AB6" s="39">
        <v>-0.11193866604967931</v>
      </c>
      <c r="AC6" s="39">
        <v>-0.32886752530777186</v>
      </c>
      <c r="AD6" s="39">
        <v>-4.5925079414503661E-2</v>
      </c>
      <c r="AE6" s="39">
        <v>0.19163366840546123</v>
      </c>
      <c r="AF6" s="39">
        <v>-4.8642669360382862E-2</v>
      </c>
      <c r="AG6" s="39">
        <v>-0.17972222221123851</v>
      </c>
      <c r="AH6" s="39">
        <v>-1.6126760915503746E-2</v>
      </c>
      <c r="AI6" s="39">
        <v>-0.2020427120584099</v>
      </c>
      <c r="AJ6" s="39">
        <v>-0.16366676696284929</v>
      </c>
      <c r="AK6" s="39">
        <v>-0.17610684885895553</v>
      </c>
      <c r="AL6" s="39">
        <v>-0.14267210540492217</v>
      </c>
      <c r="AM6" s="39">
        <v>-0.21900231014318741</v>
      </c>
      <c r="AN6" s="39">
        <v>1.6086658836540837E-2</v>
      </c>
      <c r="AO6" s="39">
        <v>-1.3928288019197987E-2</v>
      </c>
    </row>
    <row r="7" spans="1:41">
      <c r="A7" s="391"/>
      <c r="B7" s="36" t="s">
        <v>329</v>
      </c>
      <c r="C7" s="37">
        <v>-1.6388004199109501E-2</v>
      </c>
      <c r="D7" s="39">
        <v>0.1510543807658638</v>
      </c>
      <c r="E7" s="39">
        <v>-0.22740683147655896</v>
      </c>
      <c r="F7" s="39">
        <v>0.51230746590263032</v>
      </c>
      <c r="G7" s="38">
        <v>1</v>
      </c>
      <c r="H7" s="39">
        <v>-9.1622236482127584E-2</v>
      </c>
      <c r="I7" s="39">
        <v>-2.7389404232125384E-2</v>
      </c>
      <c r="J7" s="39">
        <v>1.3713208444863047E-2</v>
      </c>
      <c r="K7" s="39">
        <v>-0.23133969682408434</v>
      </c>
      <c r="L7" s="39">
        <v>-1.2421127725064257E-2</v>
      </c>
      <c r="M7" s="39">
        <v>3.5018579664609986E-2</v>
      </c>
      <c r="N7" s="39">
        <v>4.229166784732491E-2</v>
      </c>
      <c r="O7" s="39">
        <v>9.9183803858490779E-2</v>
      </c>
      <c r="P7" s="39">
        <v>9.5593543304829401E-2</v>
      </c>
      <c r="Q7" s="39">
        <v>0.14076094722178054</v>
      </c>
      <c r="R7" s="39">
        <v>0.12964277137847802</v>
      </c>
      <c r="S7" s="39">
        <v>-1.4936799181915579E-2</v>
      </c>
      <c r="T7" s="39">
        <v>-5.0816438742501018E-2</v>
      </c>
      <c r="U7" s="39">
        <v>8.5417292376041218E-2</v>
      </c>
      <c r="V7" s="40"/>
      <c r="W7" s="39">
        <v>-0.10722466265554428</v>
      </c>
      <c r="X7" s="39">
        <v>0.24580621322766241</v>
      </c>
      <c r="Y7" s="39">
        <v>0.129151364419819</v>
      </c>
      <c r="Z7" s="39">
        <v>0.27763000840460123</v>
      </c>
      <c r="AA7" s="39">
        <v>-0.19078156439886196</v>
      </c>
      <c r="AB7" s="39">
        <v>-3.4237830356087166E-3</v>
      </c>
      <c r="AC7" s="39">
        <v>0.15527216211140374</v>
      </c>
      <c r="AD7" s="39">
        <v>0.3706834409174744</v>
      </c>
      <c r="AE7" s="39">
        <v>-8.3715180700983605E-2</v>
      </c>
      <c r="AF7" s="39">
        <v>-9.6024207534139098E-3</v>
      </c>
      <c r="AG7" s="39">
        <v>6.1776729004378104E-2</v>
      </c>
      <c r="AH7" s="39">
        <v>-0.16099370587579059</v>
      </c>
      <c r="AI7" s="39">
        <v>-1.0509483207350666E-2</v>
      </c>
      <c r="AJ7" s="39">
        <v>6.7147059199482384E-2</v>
      </c>
      <c r="AK7" s="39">
        <v>0.1456473515379543</v>
      </c>
      <c r="AL7" s="39">
        <v>0.12545463500808954</v>
      </c>
      <c r="AM7" s="39">
        <v>-6.4289785106535482E-3</v>
      </c>
      <c r="AN7" s="39">
        <v>-2.530371966398056E-2</v>
      </c>
      <c r="AO7" s="39">
        <v>-7.0803817566205351E-2</v>
      </c>
    </row>
    <row r="8" spans="1:41">
      <c r="A8" s="391"/>
      <c r="B8" s="36" t="s">
        <v>330</v>
      </c>
      <c r="C8" s="37">
        <v>4.6770805023440953E-3</v>
      </c>
      <c r="D8" s="39">
        <v>1.2352809355681772E-3</v>
      </c>
      <c r="E8" s="39">
        <v>1.7000702064105838E-2</v>
      </c>
      <c r="F8" s="39">
        <v>1.0670786831611876E-2</v>
      </c>
      <c r="G8" s="39">
        <v>-9.1622236482127584E-2</v>
      </c>
      <c r="H8" s="38">
        <v>1</v>
      </c>
      <c r="I8" s="39">
        <v>4.3495431388311703E-2</v>
      </c>
      <c r="J8" s="39">
        <v>-1.2828490144137027E-2</v>
      </c>
      <c r="K8" s="39">
        <v>-9.7220122196800176E-3</v>
      </c>
      <c r="L8" s="39">
        <v>0.16095915010692274</v>
      </c>
      <c r="M8" s="39">
        <v>0.1021787034144835</v>
      </c>
      <c r="N8" s="39">
        <v>0.13425028837035544</v>
      </c>
      <c r="O8" s="39">
        <v>6.4571300883382726E-3</v>
      </c>
      <c r="P8" s="39">
        <v>2.5282429941132049E-2</v>
      </c>
      <c r="Q8" s="39">
        <v>-1.3029587713412349E-2</v>
      </c>
      <c r="R8" s="39">
        <v>0.1472420148619224</v>
      </c>
      <c r="S8" s="39">
        <v>4.8711284085377851E-2</v>
      </c>
      <c r="T8" s="39">
        <v>7.9661633391206785E-2</v>
      </c>
      <c r="U8" s="39">
        <v>-7.9039677320211568E-2</v>
      </c>
      <c r="V8" s="40"/>
      <c r="W8" s="39">
        <v>1.7466377960934161E-3</v>
      </c>
      <c r="X8" s="39">
        <v>-1.1418169480752628E-2</v>
      </c>
      <c r="Y8" s="39">
        <v>-3.8773619405863859E-2</v>
      </c>
      <c r="Z8" s="39">
        <v>-9.0950050944833244E-2</v>
      </c>
      <c r="AA8" s="39">
        <v>8.1287468688410816E-2</v>
      </c>
      <c r="AB8" s="39">
        <v>0.17207136187910607</v>
      </c>
      <c r="AC8" s="39">
        <v>2.5227686533475974E-2</v>
      </c>
      <c r="AD8" s="39">
        <v>-7.4423134412278644E-2</v>
      </c>
      <c r="AE8" s="39">
        <v>0.11501658615253393</v>
      </c>
      <c r="AF8" s="39">
        <v>-4.3111288104313097E-2</v>
      </c>
      <c r="AG8" s="39">
        <v>-0.10176081268056741</v>
      </c>
      <c r="AH8" s="39">
        <v>3.6584890654870417E-2</v>
      </c>
      <c r="AI8" s="39">
        <v>4.8557057811153402E-2</v>
      </c>
      <c r="AJ8" s="39">
        <v>6.7323391045415432E-2</v>
      </c>
      <c r="AK8" s="39">
        <v>5.879694988033491E-2</v>
      </c>
      <c r="AL8" s="39">
        <v>-0.41904161071623169</v>
      </c>
      <c r="AM8" s="39">
        <v>1.0270069839242569E-2</v>
      </c>
      <c r="AN8" s="39">
        <v>-1.1943895094069979E-2</v>
      </c>
      <c r="AO8" s="39">
        <v>5.4178061467485987E-2</v>
      </c>
    </row>
    <row r="9" spans="1:41">
      <c r="A9" s="391"/>
      <c r="B9" s="36" t="s">
        <v>331</v>
      </c>
      <c r="C9" s="37">
        <v>7.7531601496966224E-2</v>
      </c>
      <c r="D9" s="39">
        <v>0.16308514293756149</v>
      </c>
      <c r="E9" s="39">
        <v>-0.11421608358014186</v>
      </c>
      <c r="F9" s="39">
        <v>-0.13444047628298911</v>
      </c>
      <c r="G9" s="39">
        <v>-2.7389404232125384E-2</v>
      </c>
      <c r="H9" s="39">
        <v>4.3495431388311703E-2</v>
      </c>
      <c r="I9" s="38">
        <v>1</v>
      </c>
      <c r="J9" s="39">
        <v>6.5993508117582769E-2</v>
      </c>
      <c r="K9" s="39">
        <v>-0.24559789810075763</v>
      </c>
      <c r="L9" s="39">
        <v>0.52344040065108866</v>
      </c>
      <c r="M9" s="39">
        <v>0.33904696397579809</v>
      </c>
      <c r="N9" s="39">
        <v>0.30673203271466792</v>
      </c>
      <c r="O9" s="39">
        <v>0.18151517947574267</v>
      </c>
      <c r="P9" s="39">
        <v>-5.1218644022284737E-2</v>
      </c>
      <c r="Q9" s="39">
        <v>-1.4530182669799777E-2</v>
      </c>
      <c r="R9" s="39">
        <v>-7.8051019442399353E-2</v>
      </c>
      <c r="S9" s="39">
        <v>0.15267593043645872</v>
      </c>
      <c r="T9" s="39">
        <v>0.13819126438150017</v>
      </c>
      <c r="U9" s="39">
        <v>5.6425944391388524E-2</v>
      </c>
      <c r="V9" s="40"/>
      <c r="W9" s="39">
        <v>0.20308573775420799</v>
      </c>
      <c r="X9" s="39">
        <v>0.22756040476119174</v>
      </c>
      <c r="Y9" s="39">
        <v>0.10774679128490443</v>
      </c>
      <c r="Z9" s="39">
        <v>3.3453428580261908E-2</v>
      </c>
      <c r="AA9" s="39">
        <v>0.11297370026685605</v>
      </c>
      <c r="AB9" s="39">
        <v>5.7936646680804067E-2</v>
      </c>
      <c r="AC9" s="39">
        <v>5.7725799240526315E-2</v>
      </c>
      <c r="AD9" s="39">
        <v>2.2236966857850992E-2</v>
      </c>
      <c r="AE9" s="39">
        <v>-5.6998730800471561E-2</v>
      </c>
      <c r="AF9" s="39">
        <v>-5.67607899550737E-2</v>
      </c>
      <c r="AG9" s="39">
        <v>2.1113144830749591E-2</v>
      </c>
      <c r="AH9" s="39">
        <v>0.15545294313566402</v>
      </c>
      <c r="AI9" s="39">
        <v>4.7287218441914684E-3</v>
      </c>
      <c r="AJ9" s="39">
        <v>0.15517380353847479</v>
      </c>
      <c r="AK9" s="39">
        <v>0.14025348874716065</v>
      </c>
      <c r="AL9" s="39">
        <v>-0.16034817060524573</v>
      </c>
      <c r="AM9" s="39">
        <v>0.20918723463206337</v>
      </c>
      <c r="AN9" s="39">
        <v>-1.6072849848600187E-2</v>
      </c>
      <c r="AO9" s="39">
        <v>0.15102244308439594</v>
      </c>
    </row>
    <row r="10" spans="1:41">
      <c r="A10" s="391"/>
      <c r="B10" s="36" t="s">
        <v>332</v>
      </c>
      <c r="C10" s="37">
        <v>3.519942080953032E-2</v>
      </c>
      <c r="D10" s="39">
        <v>5.6397006369668726E-2</v>
      </c>
      <c r="E10" s="39">
        <v>-9.7882507715501554E-2</v>
      </c>
      <c r="F10" s="39">
        <v>-3.6366645872188595E-2</v>
      </c>
      <c r="G10" s="39">
        <v>1.3713208444863047E-2</v>
      </c>
      <c r="H10" s="39">
        <v>-1.2828490144137027E-2</v>
      </c>
      <c r="I10" s="39">
        <v>6.5993508117582769E-2</v>
      </c>
      <c r="J10" s="38">
        <v>1</v>
      </c>
      <c r="K10" s="39">
        <v>-0.10220239453930954</v>
      </c>
      <c r="L10" s="39">
        <v>0.68720762997953622</v>
      </c>
      <c r="M10" s="39">
        <v>4.1405968606188975E-2</v>
      </c>
      <c r="N10" s="39">
        <v>5.1921646303417959E-2</v>
      </c>
      <c r="O10" s="39">
        <v>5.4636621141712508E-4</v>
      </c>
      <c r="P10" s="39">
        <v>3.0489519010825781E-2</v>
      </c>
      <c r="Q10" s="39">
        <v>-2.3844299835623969E-2</v>
      </c>
      <c r="R10" s="39">
        <v>-8.1515062811385777E-2</v>
      </c>
      <c r="S10" s="39">
        <v>1.8236009121981721E-2</v>
      </c>
      <c r="T10" s="39">
        <v>-1.5359211225646468E-3</v>
      </c>
      <c r="U10" s="39">
        <v>-4.0932644668195933E-2</v>
      </c>
      <c r="V10" s="40"/>
      <c r="W10" s="39">
        <v>4.5887272547145364E-2</v>
      </c>
      <c r="X10" s="39">
        <v>7.2667114241368166E-2</v>
      </c>
      <c r="Y10" s="39">
        <v>-4.1207541392089793E-3</v>
      </c>
      <c r="Z10" s="39">
        <v>-1.6174852259985131E-2</v>
      </c>
      <c r="AA10" s="39">
        <v>-8.2476012769912635E-2</v>
      </c>
      <c r="AB10" s="39">
        <v>0.11229084046530047</v>
      </c>
      <c r="AC10" s="39">
        <v>6.733471061104096E-2</v>
      </c>
      <c r="AD10" s="39">
        <v>5.5018004185203029E-3</v>
      </c>
      <c r="AE10" s="39">
        <v>-4.9473027777557826E-2</v>
      </c>
      <c r="AF10" s="39">
        <v>-2.5242374866518875E-2</v>
      </c>
      <c r="AG10" s="39">
        <v>-4.3208877233936217E-2</v>
      </c>
      <c r="AH10" s="39">
        <v>-8.4017839184592595E-3</v>
      </c>
      <c r="AI10" s="39">
        <v>-1.3587219983297637E-2</v>
      </c>
      <c r="AJ10" s="39">
        <v>0.10050265605863401</v>
      </c>
      <c r="AK10" s="39">
        <v>0.10585923872338003</v>
      </c>
      <c r="AL10" s="39">
        <v>0.1067363309101412</v>
      </c>
      <c r="AM10" s="39">
        <v>0.15739562272812108</v>
      </c>
      <c r="AN10" s="39">
        <v>-7.885403296090495E-3</v>
      </c>
      <c r="AO10" s="39">
        <v>3.042880716713129E-2</v>
      </c>
    </row>
    <row r="11" spans="1:41">
      <c r="A11" s="391"/>
      <c r="B11" s="36" t="s">
        <v>333</v>
      </c>
      <c r="C11" s="37">
        <v>-0.30624145409883879</v>
      </c>
      <c r="D11" s="39">
        <v>-0.56166669370479672</v>
      </c>
      <c r="E11" s="39">
        <v>0.38734076926429845</v>
      </c>
      <c r="F11" s="39">
        <v>0.20332663411292637</v>
      </c>
      <c r="G11" s="39">
        <v>-0.23133969682408434</v>
      </c>
      <c r="H11" s="39">
        <v>-9.7220122196800176E-3</v>
      </c>
      <c r="I11" s="39">
        <v>-0.24559789810075763</v>
      </c>
      <c r="J11" s="39">
        <v>-0.10220239453930954</v>
      </c>
      <c r="K11" s="38">
        <v>1</v>
      </c>
      <c r="L11" s="39">
        <v>-0.30620563207125018</v>
      </c>
      <c r="M11" s="39">
        <v>-0.36498095421860516</v>
      </c>
      <c r="N11" s="39">
        <v>-0.43263091563850592</v>
      </c>
      <c r="O11" s="39">
        <v>-0.58270088866986181</v>
      </c>
      <c r="P11" s="39">
        <v>-8.805392846040103E-3</v>
      </c>
      <c r="Q11" s="39">
        <v>-0.18330225732674063</v>
      </c>
      <c r="R11" s="39">
        <v>5.131832316658623E-2</v>
      </c>
      <c r="S11" s="39">
        <v>-0.23291126362107661</v>
      </c>
      <c r="T11" s="39">
        <v>-0.17120618669791454</v>
      </c>
      <c r="U11" s="39">
        <v>0.1118117934667895</v>
      </c>
      <c r="V11" s="40"/>
      <c r="W11" s="39">
        <v>0.13442024389973345</v>
      </c>
      <c r="X11" s="39">
        <v>-0.98998054315706185</v>
      </c>
      <c r="Y11" s="39">
        <v>-0.59093248071918059</v>
      </c>
      <c r="Z11" s="39">
        <v>-0.52542684240698589</v>
      </c>
      <c r="AA11" s="39">
        <v>0.25705944017411764</v>
      </c>
      <c r="AB11" s="39">
        <v>-0.13890334438729091</v>
      </c>
      <c r="AC11" s="39">
        <v>-0.427856509788762</v>
      </c>
      <c r="AD11" s="39">
        <v>-0.45795953462717431</v>
      </c>
      <c r="AE11" s="39">
        <v>6.2380971190770927E-2</v>
      </c>
      <c r="AF11" s="39">
        <v>4.1126969502025539E-2</v>
      </c>
      <c r="AG11" s="39">
        <v>-0.34318950890977262</v>
      </c>
      <c r="AH11" s="39">
        <v>0.19749498112484062</v>
      </c>
      <c r="AI11" s="39">
        <v>-0.34631734908788281</v>
      </c>
      <c r="AJ11" s="39">
        <v>3.3996044127113441E-2</v>
      </c>
      <c r="AK11" s="39">
        <v>-0.16207342547202672</v>
      </c>
      <c r="AL11" s="39">
        <v>-9.3186882703705606E-2</v>
      </c>
      <c r="AM11" s="39">
        <v>-0.25479257683358164</v>
      </c>
      <c r="AN11" s="39">
        <v>0.19053366661219487</v>
      </c>
      <c r="AO11" s="39">
        <v>0.15857611545947847</v>
      </c>
    </row>
    <row r="12" spans="1:41">
      <c r="A12" s="391"/>
      <c r="B12" s="36" t="s">
        <v>334</v>
      </c>
      <c r="C12" s="37">
        <v>4.6831171572428977E-2</v>
      </c>
      <c r="D12" s="39">
        <v>0.27262365908281516</v>
      </c>
      <c r="E12" s="39">
        <v>-0.28766191972616378</v>
      </c>
      <c r="F12" s="39">
        <v>-0.10973615092699891</v>
      </c>
      <c r="G12" s="39">
        <v>-1.2421127725064257E-2</v>
      </c>
      <c r="H12" s="39">
        <v>0.16095915010692274</v>
      </c>
      <c r="I12" s="39">
        <v>0.52344040065108866</v>
      </c>
      <c r="J12" s="39">
        <v>0.68720762997953622</v>
      </c>
      <c r="K12" s="39">
        <v>-0.30620563207125018</v>
      </c>
      <c r="L12" s="38">
        <v>1</v>
      </c>
      <c r="M12" s="39">
        <v>0.55780886188934442</v>
      </c>
      <c r="N12" s="39">
        <v>0.59066172512367088</v>
      </c>
      <c r="O12" s="39">
        <v>0.30549082924919524</v>
      </c>
      <c r="P12" s="39">
        <v>2.9323772212580479E-2</v>
      </c>
      <c r="Q12" s="39">
        <v>7.4005706074776009E-2</v>
      </c>
      <c r="R12" s="39">
        <v>-0.10893510745045248</v>
      </c>
      <c r="S12" s="39">
        <v>0.12280932294147981</v>
      </c>
      <c r="T12" s="39">
        <v>7.6266853829679265E-2</v>
      </c>
      <c r="U12" s="39">
        <v>-6.9187602347922858E-2</v>
      </c>
      <c r="V12" s="40"/>
      <c r="W12" s="39">
        <v>-2.0357928010250954E-2</v>
      </c>
      <c r="X12" s="39">
        <v>0.27627045365815733</v>
      </c>
      <c r="Y12" s="39">
        <v>0.14589055906623394</v>
      </c>
      <c r="Z12" s="39">
        <v>4.9472382207832087E-2</v>
      </c>
      <c r="AA12" s="39">
        <v>-0.16009562429158355</v>
      </c>
      <c r="AB12" s="39">
        <v>9.6498355959774393E-2</v>
      </c>
      <c r="AC12" s="39">
        <v>0.22934396194491849</v>
      </c>
      <c r="AD12" s="39">
        <v>0.10645597979006627</v>
      </c>
      <c r="AE12" s="39">
        <v>-1.6512234326145859E-3</v>
      </c>
      <c r="AF12" s="39">
        <v>-4.6059385769144208E-2</v>
      </c>
      <c r="AG12" s="39">
        <v>7.4404200483216873E-2</v>
      </c>
      <c r="AH12" s="39">
        <v>-0.11076922425930744</v>
      </c>
      <c r="AI12" s="39">
        <v>9.7711676659091688E-3</v>
      </c>
      <c r="AJ12" s="39">
        <v>0.15928296641812398</v>
      </c>
      <c r="AK12" s="39">
        <v>0.21998650454891505</v>
      </c>
      <c r="AL12" s="39">
        <v>7.2475655944450559E-2</v>
      </c>
      <c r="AM12" s="39">
        <v>0.24820507161909228</v>
      </c>
      <c r="AN12" s="39">
        <v>-9.7880496255520158E-2</v>
      </c>
      <c r="AO12" s="39">
        <v>3.0609059989714704E-2</v>
      </c>
    </row>
    <row r="13" spans="1:41">
      <c r="A13" s="391"/>
      <c r="B13" s="36" t="s">
        <v>335</v>
      </c>
      <c r="C13" s="37">
        <v>6.179673874655487E-2</v>
      </c>
      <c r="D13" s="39">
        <v>0.29199524799361198</v>
      </c>
      <c r="E13" s="39">
        <v>-0.27464381720480935</v>
      </c>
      <c r="F13" s="39">
        <v>-6.6163645399950732E-2</v>
      </c>
      <c r="G13" s="39">
        <v>3.5018579664609986E-2</v>
      </c>
      <c r="H13" s="39">
        <v>0.1021787034144835</v>
      </c>
      <c r="I13" s="39">
        <v>0.33904696397579809</v>
      </c>
      <c r="J13" s="39">
        <v>4.1405968606188975E-2</v>
      </c>
      <c r="K13" s="39">
        <v>-0.36498095421860516</v>
      </c>
      <c r="L13" s="39">
        <v>0.55780886188934442</v>
      </c>
      <c r="M13" s="38">
        <v>1</v>
      </c>
      <c r="N13" s="39">
        <v>0.78868151792213526</v>
      </c>
      <c r="O13" s="39">
        <v>0.409697856679893</v>
      </c>
      <c r="P13" s="39">
        <v>5.1934315295683327E-2</v>
      </c>
      <c r="Q13" s="39">
        <v>8.8540173229744085E-2</v>
      </c>
      <c r="R13" s="39">
        <v>-7.2139265745429421E-2</v>
      </c>
      <c r="S13" s="39">
        <v>0.19980509940095639</v>
      </c>
      <c r="T13" s="39">
        <v>7.2562409939004494E-2</v>
      </c>
      <c r="U13" s="39">
        <v>-9.3330190854496065E-2</v>
      </c>
      <c r="V13" s="40"/>
      <c r="W13" s="39">
        <v>-0.16679056344070337</v>
      </c>
      <c r="X13" s="39">
        <v>0.35026418059148529</v>
      </c>
      <c r="Y13" s="39">
        <v>0.19199325700100683</v>
      </c>
      <c r="Z13" s="39">
        <v>7.8157318743190693E-2</v>
      </c>
      <c r="AA13" s="39">
        <v>-0.21693088971450825</v>
      </c>
      <c r="AB13" s="39">
        <v>0.13520717353935924</v>
      </c>
      <c r="AC13" s="39">
        <v>0.26734503671501253</v>
      </c>
      <c r="AD13" s="39">
        <v>0.13917019137308173</v>
      </c>
      <c r="AE13" s="39">
        <v>4.6991834147090246E-2</v>
      </c>
      <c r="AF13" s="39">
        <v>-3.5044489285749679E-2</v>
      </c>
      <c r="AG13" s="39">
        <v>0.23600594801546929</v>
      </c>
      <c r="AH13" s="39">
        <v>-0.20803259842123575</v>
      </c>
      <c r="AI13" s="39">
        <v>2.9008363120824318E-2</v>
      </c>
      <c r="AJ13" s="39">
        <v>0.10731789368387153</v>
      </c>
      <c r="AK13" s="39">
        <v>0.16704323391295017</v>
      </c>
      <c r="AL13" s="39">
        <v>0.15674302147572952</v>
      </c>
      <c r="AM13" s="39">
        <v>0.14767562920913446</v>
      </c>
      <c r="AN13" s="39">
        <v>-0.11475788757828566</v>
      </c>
      <c r="AO13" s="39">
        <v>-0.13077181243295838</v>
      </c>
    </row>
    <row r="14" spans="1:41">
      <c r="A14" s="391"/>
      <c r="B14" s="36" t="s">
        <v>336</v>
      </c>
      <c r="C14" s="37">
        <v>-2.4060281952651256E-2</v>
      </c>
      <c r="D14" s="39">
        <v>0.43857698639592418</v>
      </c>
      <c r="E14" s="39">
        <v>-0.4404931191182378</v>
      </c>
      <c r="F14" s="39">
        <v>-8.1988275411368508E-2</v>
      </c>
      <c r="G14" s="39">
        <v>4.229166784732491E-2</v>
      </c>
      <c r="H14" s="39">
        <v>0.13425028837035544</v>
      </c>
      <c r="I14" s="39">
        <v>0.30673203271466792</v>
      </c>
      <c r="J14" s="39">
        <v>5.1921646303417959E-2</v>
      </c>
      <c r="K14" s="39">
        <v>-0.43263091563850592</v>
      </c>
      <c r="L14" s="39">
        <v>0.59066172512367088</v>
      </c>
      <c r="M14" s="39">
        <v>0.78868151792213526</v>
      </c>
      <c r="N14" s="38">
        <v>1</v>
      </c>
      <c r="O14" s="39">
        <v>0.48461494252524007</v>
      </c>
      <c r="P14" s="39">
        <v>5.7120013156575625E-2</v>
      </c>
      <c r="Q14" s="39">
        <v>0.18996516888060735</v>
      </c>
      <c r="R14" s="39">
        <v>-3.5523673761868962E-2</v>
      </c>
      <c r="S14" s="39">
        <v>0.17342150293831712</v>
      </c>
      <c r="T14" s="39">
        <v>0.12220009995816093</v>
      </c>
      <c r="U14" s="39">
        <v>-0.11816873292072873</v>
      </c>
      <c r="V14" s="40"/>
      <c r="W14" s="39">
        <v>-0.29279102089835912</v>
      </c>
      <c r="X14" s="39">
        <v>0.42878921270352865</v>
      </c>
      <c r="Y14" s="39">
        <v>0.31247548571598316</v>
      </c>
      <c r="Z14" s="39">
        <v>0.1936273242396124</v>
      </c>
      <c r="AA14" s="39">
        <v>-0.33111651788801716</v>
      </c>
      <c r="AB14" s="39">
        <v>4.3772056304109783E-2</v>
      </c>
      <c r="AC14" s="39">
        <v>0.3298556757193325</v>
      </c>
      <c r="AD14" s="39">
        <v>0.31496275433815568</v>
      </c>
      <c r="AE14" s="39">
        <v>0.15550337282108503</v>
      </c>
      <c r="AF14" s="39">
        <v>-2.9913546117415184E-2</v>
      </c>
      <c r="AG14" s="39">
        <v>0.26584573351412505</v>
      </c>
      <c r="AH14" s="39">
        <v>-0.30893399744181343</v>
      </c>
      <c r="AI14" s="39">
        <v>8.8565517917546369E-2</v>
      </c>
      <c r="AJ14" s="39">
        <v>6.4525549533675994E-2</v>
      </c>
      <c r="AK14" s="39">
        <v>0.21739940709906438</v>
      </c>
      <c r="AL14" s="39">
        <v>0.19474646838361109</v>
      </c>
      <c r="AM14" s="39">
        <v>0.26078900423079687</v>
      </c>
      <c r="AN14" s="39">
        <v>-0.18470360254961629</v>
      </c>
      <c r="AO14" s="39">
        <v>-0.17783637744264716</v>
      </c>
    </row>
    <row r="15" spans="1:41">
      <c r="A15" s="391"/>
      <c r="B15" s="36" t="s">
        <v>337</v>
      </c>
      <c r="C15" s="37">
        <v>7.5001165999532507E-2</v>
      </c>
      <c r="D15" s="39">
        <v>0.60569049604663461</v>
      </c>
      <c r="E15" s="39">
        <v>-0.39251929898621551</v>
      </c>
      <c r="F15" s="39">
        <v>-0.12687361945439532</v>
      </c>
      <c r="G15" s="39">
        <v>9.9183803858490779E-2</v>
      </c>
      <c r="H15" s="39">
        <v>6.4571300883382726E-3</v>
      </c>
      <c r="I15" s="39">
        <v>0.18151517947574267</v>
      </c>
      <c r="J15" s="39">
        <v>5.4636621141712508E-4</v>
      </c>
      <c r="K15" s="39">
        <v>-0.58270088866986181</v>
      </c>
      <c r="L15" s="39">
        <v>0.30549082924919524</v>
      </c>
      <c r="M15" s="39">
        <v>0.409697856679893</v>
      </c>
      <c r="N15" s="39">
        <v>0.48461494252524007</v>
      </c>
      <c r="O15" s="38">
        <v>1</v>
      </c>
      <c r="P15" s="39">
        <v>1.9511636182617514E-2</v>
      </c>
      <c r="Q15" s="39">
        <v>0.20965405260115771</v>
      </c>
      <c r="R15" s="39">
        <v>-0.16963588530154172</v>
      </c>
      <c r="S15" s="39">
        <v>0.28462136882049222</v>
      </c>
      <c r="T15" s="39">
        <v>0.26156499632267655</v>
      </c>
      <c r="U15" s="39">
        <v>-0.16108830891188305</v>
      </c>
      <c r="V15" s="40"/>
      <c r="W15" s="39">
        <v>-0.18376990372599597</v>
      </c>
      <c r="X15" s="39">
        <v>0.57511593645906034</v>
      </c>
      <c r="Y15" s="39">
        <v>0.45574740831433952</v>
      </c>
      <c r="Z15" s="39">
        <v>0.33299710592760456</v>
      </c>
      <c r="AA15" s="39">
        <v>-0.28820882978267764</v>
      </c>
      <c r="AB15" s="39">
        <v>0.16526155505044232</v>
      </c>
      <c r="AC15" s="39">
        <v>0.29330102893523935</v>
      </c>
      <c r="AD15" s="39">
        <v>0.37625843142013216</v>
      </c>
      <c r="AE15" s="39">
        <v>3.1798883874911608E-2</v>
      </c>
      <c r="AF15" s="39">
        <v>-5.0678333500766143E-2</v>
      </c>
      <c r="AG15" s="39">
        <v>0.2534678965637826</v>
      </c>
      <c r="AH15" s="39">
        <v>-0.25684728892140563</v>
      </c>
      <c r="AI15" s="39">
        <v>0.28715570194980122</v>
      </c>
      <c r="AJ15" s="39">
        <v>-0.13729668552937677</v>
      </c>
      <c r="AK15" s="39">
        <v>0.11701932286667985</v>
      </c>
      <c r="AL15" s="39">
        <v>7.8534557397251917E-2</v>
      </c>
      <c r="AM15" s="39">
        <v>0.23030011840469</v>
      </c>
      <c r="AN15" s="39">
        <v>-0.19781387525395897</v>
      </c>
      <c r="AO15" s="39">
        <v>2.2965019287729063E-2</v>
      </c>
    </row>
    <row r="16" spans="1:41">
      <c r="A16" s="391"/>
      <c r="B16" s="36" t="s">
        <v>338</v>
      </c>
      <c r="C16" s="37">
        <v>-3.85646877274642E-2</v>
      </c>
      <c r="D16" s="39">
        <v>0.21909852483690986</v>
      </c>
      <c r="E16" s="39">
        <v>-0.32584010326143859</v>
      </c>
      <c r="F16" s="39">
        <v>-0.13525931005035241</v>
      </c>
      <c r="G16" s="39">
        <v>9.5593543304829401E-2</v>
      </c>
      <c r="H16" s="39">
        <v>2.5282429941132049E-2</v>
      </c>
      <c r="I16" s="39">
        <v>-5.1218644022284737E-2</v>
      </c>
      <c r="J16" s="39">
        <v>3.0489519010825781E-2</v>
      </c>
      <c r="K16" s="39">
        <v>-8.805392846040103E-3</v>
      </c>
      <c r="L16" s="39">
        <v>2.9323772212580479E-2</v>
      </c>
      <c r="M16" s="39">
        <v>5.1934315295683327E-2</v>
      </c>
      <c r="N16" s="39">
        <v>5.7120013156575625E-2</v>
      </c>
      <c r="O16" s="39">
        <v>1.9511636182617514E-2</v>
      </c>
      <c r="P16" s="38">
        <v>1</v>
      </c>
      <c r="Q16" s="39">
        <v>6.1871354674565789E-2</v>
      </c>
      <c r="R16" s="39">
        <v>-4.0895923412824657E-2</v>
      </c>
      <c r="S16" s="39">
        <v>0.1729062367664837</v>
      </c>
      <c r="T16" s="39">
        <v>-3.0643173216879638E-2</v>
      </c>
      <c r="U16" s="39">
        <v>-2.3778709217989687E-2</v>
      </c>
      <c r="V16" s="40"/>
      <c r="W16" s="39">
        <v>-0.15819124540838411</v>
      </c>
      <c r="X16" s="39">
        <v>9.731709476524875E-3</v>
      </c>
      <c r="Y16" s="39">
        <v>-8.0355733756992967E-2</v>
      </c>
      <c r="Z16" s="39">
        <v>5.1939905296657249E-2</v>
      </c>
      <c r="AA16" s="39">
        <v>-0.26142423987734714</v>
      </c>
      <c r="AB16" s="39">
        <v>1.0800479106642278E-2</v>
      </c>
      <c r="AC16" s="39">
        <v>0.17047147111944469</v>
      </c>
      <c r="AD16" s="39">
        <v>9.703446980396066E-2</v>
      </c>
      <c r="AE16" s="39">
        <v>7.264134787026099E-3</v>
      </c>
      <c r="AF16" s="39">
        <v>9.968804669765885E-2</v>
      </c>
      <c r="AG16" s="39">
        <v>0.13419571000577671</v>
      </c>
      <c r="AH16" s="39">
        <v>-0.14365822486943547</v>
      </c>
      <c r="AI16" s="39">
        <v>-1.9955006715641425E-2</v>
      </c>
      <c r="AJ16" s="39">
        <v>0.27947143442711908</v>
      </c>
      <c r="AK16" s="39">
        <v>0.19605459313472332</v>
      </c>
      <c r="AL16" s="39">
        <v>0.14341481860347691</v>
      </c>
      <c r="AM16" s="39">
        <v>3.1821205997867343E-2</v>
      </c>
      <c r="AN16" s="39">
        <v>7.3998747280534613E-2</v>
      </c>
      <c r="AO16" s="39">
        <v>3.8523034825918408E-2</v>
      </c>
    </row>
    <row r="17" spans="1:41">
      <c r="A17" s="391"/>
      <c r="B17" s="36" t="s">
        <v>339</v>
      </c>
      <c r="C17" s="37">
        <v>-0.11227289113759004</v>
      </c>
      <c r="D17" s="39">
        <v>0.34803203514831166</v>
      </c>
      <c r="E17" s="39">
        <v>-0.40175456842211466</v>
      </c>
      <c r="F17" s="39">
        <v>-0.10035302165154324</v>
      </c>
      <c r="G17" s="39">
        <v>0.14076094722178054</v>
      </c>
      <c r="H17" s="39">
        <v>-1.3029587713412349E-2</v>
      </c>
      <c r="I17" s="39">
        <v>-1.4530182669799777E-2</v>
      </c>
      <c r="J17" s="39">
        <v>-2.3844299835623969E-2</v>
      </c>
      <c r="K17" s="39">
        <v>-0.18330225732674063</v>
      </c>
      <c r="L17" s="39">
        <v>7.4005706074776009E-2</v>
      </c>
      <c r="M17" s="39">
        <v>8.8540173229744085E-2</v>
      </c>
      <c r="N17" s="39">
        <v>0.18996516888060735</v>
      </c>
      <c r="O17" s="39">
        <v>0.20965405260115771</v>
      </c>
      <c r="P17" s="39">
        <v>6.1871354674565789E-2</v>
      </c>
      <c r="Q17" s="38">
        <v>1</v>
      </c>
      <c r="R17" s="39">
        <v>-5.5942010242622867E-2</v>
      </c>
      <c r="S17" s="39">
        <v>-5.969639164349673E-2</v>
      </c>
      <c r="T17" s="39">
        <v>-1.1189948771894857E-2</v>
      </c>
      <c r="U17" s="39">
        <v>4.4368854124157323E-2</v>
      </c>
      <c r="V17" s="40"/>
      <c r="W17" s="39">
        <v>-0.14480797517679064</v>
      </c>
      <c r="X17" s="39">
        <v>0.18743665942445384</v>
      </c>
      <c r="Y17" s="39">
        <v>0.48714162020889806</v>
      </c>
      <c r="Z17" s="39">
        <v>0.34160753512241915</v>
      </c>
      <c r="AA17" s="39">
        <v>-0.2704214459353308</v>
      </c>
      <c r="AB17" s="39">
        <v>0.12307806858886201</v>
      </c>
      <c r="AC17" s="39">
        <v>0.26574666479366921</v>
      </c>
      <c r="AD17" s="39">
        <v>0.36798285534876568</v>
      </c>
      <c r="AE17" s="39">
        <v>0.23895185586804979</v>
      </c>
      <c r="AF17" s="39">
        <v>8.739421896829162E-3</v>
      </c>
      <c r="AG17" s="39">
        <v>0.23727329684128795</v>
      </c>
      <c r="AH17" s="39">
        <v>4.1793822987754865E-2</v>
      </c>
      <c r="AI17" s="39">
        <v>0.15954507410816021</v>
      </c>
      <c r="AJ17" s="39">
        <v>-0.12623193523243981</v>
      </c>
      <c r="AK17" s="39">
        <v>0.19969027998376643</v>
      </c>
      <c r="AL17" s="39">
        <v>4.9040432027408522E-2</v>
      </c>
      <c r="AM17" s="39">
        <v>7.7167298562204945E-2</v>
      </c>
      <c r="AN17" s="39">
        <v>-0.17896921591562906</v>
      </c>
      <c r="AO17" s="39">
        <v>-0.18084392473016653</v>
      </c>
    </row>
    <row r="18" spans="1:41">
      <c r="A18" s="391"/>
      <c r="B18" s="36" t="s">
        <v>340</v>
      </c>
      <c r="C18" s="37">
        <v>-0.15035705871004509</v>
      </c>
      <c r="D18" s="39">
        <v>-8.0990813988564919E-2</v>
      </c>
      <c r="E18" s="39">
        <v>4.0650936016026632E-3</v>
      </c>
      <c r="F18" s="39">
        <v>3.0725255011221718E-2</v>
      </c>
      <c r="G18" s="39">
        <v>0.12964277137847802</v>
      </c>
      <c r="H18" s="39">
        <v>0.1472420148619224</v>
      </c>
      <c r="I18" s="39">
        <v>-7.8051019442399353E-2</v>
      </c>
      <c r="J18" s="39">
        <v>-8.1515062811385777E-2</v>
      </c>
      <c r="K18" s="39">
        <v>5.131832316658623E-2</v>
      </c>
      <c r="L18" s="39">
        <v>-0.10893510745045248</v>
      </c>
      <c r="M18" s="39">
        <v>-7.2139265745429421E-2</v>
      </c>
      <c r="N18" s="39">
        <v>-3.5523673761868962E-2</v>
      </c>
      <c r="O18" s="39">
        <v>-0.16963588530154172</v>
      </c>
      <c r="P18" s="39">
        <v>-4.0895923412824657E-2</v>
      </c>
      <c r="Q18" s="39">
        <v>-5.5942010242622867E-2</v>
      </c>
      <c r="R18" s="38">
        <v>1</v>
      </c>
      <c r="S18" s="39">
        <v>-2.0483017638767184E-2</v>
      </c>
      <c r="T18" s="39">
        <v>-7.1002972743753376E-2</v>
      </c>
      <c r="U18" s="39">
        <v>-9.3365145300029248E-2</v>
      </c>
      <c r="V18" s="40"/>
      <c r="W18" s="39">
        <v>-0.10955243909143846</v>
      </c>
      <c r="X18" s="39">
        <v>-3.8047916295917902E-2</v>
      </c>
      <c r="Y18" s="39">
        <v>-0.17331196912355348</v>
      </c>
      <c r="Z18" s="39">
        <v>0.10870607515330652</v>
      </c>
      <c r="AA18" s="39">
        <v>-8.3612568090952771E-2</v>
      </c>
      <c r="AB18" s="39">
        <v>-9.0090606728691597E-2</v>
      </c>
      <c r="AC18" s="39">
        <v>-0.10996190419520015</v>
      </c>
      <c r="AD18" s="39">
        <v>1.4458052398023542E-2</v>
      </c>
      <c r="AE18" s="39">
        <v>-0.11691336256991279</v>
      </c>
      <c r="AF18" s="39">
        <v>0.12165563931783351</v>
      </c>
      <c r="AG18" s="39">
        <v>-4.512152199415171E-2</v>
      </c>
      <c r="AH18" s="39">
        <v>-2.9330997058259443E-2</v>
      </c>
      <c r="AI18" s="39">
        <v>-0.15437204981719493</v>
      </c>
      <c r="AJ18" s="39">
        <v>0.12388854799431066</v>
      </c>
      <c r="AK18" s="39">
        <v>0.13672782861817759</v>
      </c>
      <c r="AL18" s="39">
        <v>-6.6084784353247716E-2</v>
      </c>
      <c r="AM18" s="39">
        <v>9.6091905178149778E-2</v>
      </c>
      <c r="AN18" s="39">
        <v>0.35043578608626552</v>
      </c>
      <c r="AO18" s="39">
        <v>-1.3241578330237095E-2</v>
      </c>
    </row>
    <row r="19" spans="1:41">
      <c r="A19" s="391"/>
      <c r="B19" s="36" t="s">
        <v>341</v>
      </c>
      <c r="C19" s="37">
        <v>0.15963597291553694</v>
      </c>
      <c r="D19" s="39">
        <v>0.30760901485514647</v>
      </c>
      <c r="E19" s="39">
        <v>-0.12511423115358392</v>
      </c>
      <c r="F19" s="39">
        <v>-0.20707806184631627</v>
      </c>
      <c r="G19" s="39">
        <v>-1.4936799181915579E-2</v>
      </c>
      <c r="H19" s="39">
        <v>4.8711284085377851E-2</v>
      </c>
      <c r="I19" s="39">
        <v>0.15267593043645872</v>
      </c>
      <c r="J19" s="39">
        <v>1.8236009121981721E-2</v>
      </c>
      <c r="K19" s="39">
        <v>-0.23291126362107661</v>
      </c>
      <c r="L19" s="39">
        <v>0.12280932294147981</v>
      </c>
      <c r="M19" s="39">
        <v>0.19980509940095639</v>
      </c>
      <c r="N19" s="39">
        <v>0.17342150293831712</v>
      </c>
      <c r="O19" s="39">
        <v>0.28462136882049222</v>
      </c>
      <c r="P19" s="39">
        <v>0.1729062367664837</v>
      </c>
      <c r="Q19" s="39">
        <v>-5.969639164349673E-2</v>
      </c>
      <c r="R19" s="39">
        <v>-2.0483017638767184E-2</v>
      </c>
      <c r="S19" s="38">
        <v>1</v>
      </c>
      <c r="T19" s="39">
        <v>0.67899661508057163</v>
      </c>
      <c r="U19" s="39">
        <v>-0.17792293543949006</v>
      </c>
      <c r="V19" s="40"/>
      <c r="W19" s="39">
        <v>4.5415938988628583E-3</v>
      </c>
      <c r="X19" s="39">
        <v>0.22209481595621125</v>
      </c>
      <c r="Y19" s="39">
        <v>0.14152320182461997</v>
      </c>
      <c r="Z19" s="39">
        <v>9.3654468154693346E-2</v>
      </c>
      <c r="AA19" s="39">
        <v>-0.1613369475685878</v>
      </c>
      <c r="AB19" s="39">
        <v>0.29790194113363438</v>
      </c>
      <c r="AC19" s="39">
        <v>0.17566651117277382</v>
      </c>
      <c r="AD19" s="39">
        <v>6.226862676461694E-2</v>
      </c>
      <c r="AE19" s="39">
        <v>-0.23585783210374253</v>
      </c>
      <c r="AF19" s="39">
        <v>-2.8184921903046424E-2</v>
      </c>
      <c r="AG19" s="39">
        <v>5.3300218764518311E-3</v>
      </c>
      <c r="AH19" s="39">
        <v>-3.5427097926656716E-3</v>
      </c>
      <c r="AI19" s="39">
        <v>0.14403216865748031</v>
      </c>
      <c r="AJ19" s="39">
        <v>2.0643759060965366E-2</v>
      </c>
      <c r="AK19" s="39">
        <v>-6.3663296319923686E-3</v>
      </c>
      <c r="AL19" s="39">
        <v>3.200064526278551E-2</v>
      </c>
      <c r="AM19" s="39">
        <v>0.38372601275699064</v>
      </c>
      <c r="AN19" s="39">
        <v>-5.693462516102054E-2</v>
      </c>
      <c r="AO19" s="39">
        <v>-8.6835665180655219E-2</v>
      </c>
    </row>
    <row r="20" spans="1:41">
      <c r="A20" s="391"/>
      <c r="B20" s="36" t="s">
        <v>342</v>
      </c>
      <c r="C20" s="37">
        <v>0.14756699999776018</v>
      </c>
      <c r="D20" s="39">
        <v>0.259316043648191</v>
      </c>
      <c r="E20" s="39">
        <v>-1.9194130338369059E-2</v>
      </c>
      <c r="F20" s="39">
        <v>-9.7268461222918101E-2</v>
      </c>
      <c r="G20" s="39">
        <v>-5.0816438742501018E-2</v>
      </c>
      <c r="H20" s="39">
        <v>7.9661633391206785E-2</v>
      </c>
      <c r="I20" s="39">
        <v>0.13819126438150017</v>
      </c>
      <c r="J20" s="39">
        <v>-1.5359211225646468E-3</v>
      </c>
      <c r="K20" s="39">
        <v>-0.17120618669791454</v>
      </c>
      <c r="L20" s="39">
        <v>7.6266853829679265E-2</v>
      </c>
      <c r="M20" s="39">
        <v>7.2562409939004494E-2</v>
      </c>
      <c r="N20" s="39">
        <v>0.12220009995816093</v>
      </c>
      <c r="O20" s="39">
        <v>0.26156499632267655</v>
      </c>
      <c r="P20" s="39">
        <v>-3.0643173216879638E-2</v>
      </c>
      <c r="Q20" s="39">
        <v>-1.1189948771894857E-2</v>
      </c>
      <c r="R20" s="39">
        <v>-7.1002972743753376E-2</v>
      </c>
      <c r="S20" s="39">
        <v>0.67899661508057163</v>
      </c>
      <c r="T20" s="38">
        <v>1</v>
      </c>
      <c r="U20" s="39">
        <v>-0.123688118280329</v>
      </c>
      <c r="V20" s="40"/>
      <c r="W20" s="39">
        <v>0.13473362109719081</v>
      </c>
      <c r="X20" s="39">
        <v>0.16792936951451762</v>
      </c>
      <c r="Y20" s="39">
        <v>0.14716003421632765</v>
      </c>
      <c r="Z20" s="39">
        <v>7.1837954947933255E-2</v>
      </c>
      <c r="AA20" s="39">
        <v>-8.1995188319233976E-4</v>
      </c>
      <c r="AB20" s="39">
        <v>0.17213859547376845</v>
      </c>
      <c r="AC20" s="39">
        <v>7.7000623659627537E-2</v>
      </c>
      <c r="AD20" s="39">
        <v>7.0876865756205887E-2</v>
      </c>
      <c r="AE20" s="39">
        <v>-4.87718691763031E-2</v>
      </c>
      <c r="AF20" s="39">
        <v>-6.7046131191555614E-2</v>
      </c>
      <c r="AG20" s="39">
        <v>-5.7119478425333966E-3</v>
      </c>
      <c r="AH20" s="39">
        <v>2.6175092110865539E-2</v>
      </c>
      <c r="AI20" s="39">
        <v>0.2341667911547112</v>
      </c>
      <c r="AJ20" s="39">
        <v>-0.16313629366645482</v>
      </c>
      <c r="AK20" s="39">
        <v>-0.13869118042247064</v>
      </c>
      <c r="AL20" s="39">
        <v>-3.3538268960303035E-2</v>
      </c>
      <c r="AM20" s="39">
        <v>0.16279641821850505</v>
      </c>
      <c r="AN20" s="39">
        <v>-0.13206646933094135</v>
      </c>
      <c r="AO20" s="39">
        <v>-6.5135913959836686E-2</v>
      </c>
    </row>
    <row r="21" spans="1:41">
      <c r="A21" s="391"/>
      <c r="B21" s="36" t="s">
        <v>343</v>
      </c>
      <c r="C21" s="37">
        <v>0.12057790382233405</v>
      </c>
      <c r="D21" s="39">
        <v>-4.974438216589961E-2</v>
      </c>
      <c r="E21" s="39">
        <v>0.12838489693110836</v>
      </c>
      <c r="F21" s="39">
        <v>9.9349291624349967E-2</v>
      </c>
      <c r="G21" s="39">
        <v>8.5417292376041218E-2</v>
      </c>
      <c r="H21" s="39">
        <v>-7.9039677320211568E-2</v>
      </c>
      <c r="I21" s="39">
        <v>5.6425944391388524E-2</v>
      </c>
      <c r="J21" s="39">
        <v>-4.0932644668195933E-2</v>
      </c>
      <c r="K21" s="39">
        <v>0.1118117934667895</v>
      </c>
      <c r="L21" s="39">
        <v>-6.9187602347922858E-2</v>
      </c>
      <c r="M21" s="39">
        <v>-9.3330190854496065E-2</v>
      </c>
      <c r="N21" s="39">
        <v>-0.11816873292072873</v>
      </c>
      <c r="O21" s="39">
        <v>-0.16108830891188305</v>
      </c>
      <c r="P21" s="39">
        <v>-2.3778709217989687E-2</v>
      </c>
      <c r="Q21" s="39">
        <v>4.4368854124157323E-2</v>
      </c>
      <c r="R21" s="39">
        <v>-9.3365145300029248E-2</v>
      </c>
      <c r="S21" s="39">
        <v>-0.17792293543949006</v>
      </c>
      <c r="T21" s="39">
        <v>-0.123688118280329</v>
      </c>
      <c r="U21" s="38">
        <v>1</v>
      </c>
      <c r="V21" s="40"/>
      <c r="W21" s="39">
        <v>0.29255086169481903</v>
      </c>
      <c r="X21" s="39">
        <v>-0.12015984131887079</v>
      </c>
      <c r="Y21" s="39">
        <v>-8.7086220272403314E-2</v>
      </c>
      <c r="Z21" s="39">
        <v>-8.8022388262286311E-2</v>
      </c>
      <c r="AA21" s="39">
        <v>0.21604833786832833</v>
      </c>
      <c r="AB21" s="39">
        <v>-5.7359847134127191E-3</v>
      </c>
      <c r="AC21" s="39">
        <v>-8.6725349513985805E-3</v>
      </c>
      <c r="AD21" s="39">
        <v>-0.13181125324015405</v>
      </c>
      <c r="AE21" s="39">
        <v>-1.4745543716750999E-2</v>
      </c>
      <c r="AF21" s="39">
        <v>-3.6059874553839494E-2</v>
      </c>
      <c r="AG21" s="39">
        <v>-8.6611278720798004E-2</v>
      </c>
      <c r="AH21" s="39">
        <v>0.38075398979843206</v>
      </c>
      <c r="AI21" s="39">
        <v>-0.10226006669752748</v>
      </c>
      <c r="AJ21" s="39">
        <v>-0.27051077446510841</v>
      </c>
      <c r="AK21" s="39">
        <v>-0.1684203233096043</v>
      </c>
      <c r="AL21" s="39">
        <v>-6.7158350843601833E-2</v>
      </c>
      <c r="AM21" s="39">
        <v>-0.20557378222242881</v>
      </c>
      <c r="AN21" s="39">
        <v>9.8713396756280533E-3</v>
      </c>
      <c r="AO21" s="39">
        <v>8.9011438341292826E-2</v>
      </c>
    </row>
    <row r="22" spans="1:41">
      <c r="A22" s="391"/>
      <c r="B22" s="36" t="s">
        <v>344</v>
      </c>
      <c r="C22" s="41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38">
        <v>1</v>
      </c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</row>
    <row r="23" spans="1:41">
      <c r="A23" s="391"/>
      <c r="B23" s="36" t="s">
        <v>345</v>
      </c>
      <c r="C23" s="37">
        <v>0.40163320052145707</v>
      </c>
      <c r="D23" s="39">
        <v>-0.10748501867070247</v>
      </c>
      <c r="E23" s="39">
        <v>0.37754542436353966</v>
      </c>
      <c r="F23" s="39">
        <v>-8.1569683191726375E-2</v>
      </c>
      <c r="G23" s="39">
        <v>-0.10722466265554428</v>
      </c>
      <c r="H23" s="39">
        <v>1.7466377960934161E-3</v>
      </c>
      <c r="I23" s="39">
        <v>0.20308573775420799</v>
      </c>
      <c r="J23" s="39">
        <v>4.5887272547145364E-2</v>
      </c>
      <c r="K23" s="39">
        <v>0.13442024389973345</v>
      </c>
      <c r="L23" s="39">
        <v>-2.0357928010250954E-2</v>
      </c>
      <c r="M23" s="39">
        <v>-0.16679056344070337</v>
      </c>
      <c r="N23" s="39">
        <v>-0.29279102089835912</v>
      </c>
      <c r="O23" s="39">
        <v>-0.18376990372599597</v>
      </c>
      <c r="P23" s="39">
        <v>-0.15819124540838411</v>
      </c>
      <c r="Q23" s="39">
        <v>-0.14480797517679064</v>
      </c>
      <c r="R23" s="39">
        <v>-0.10955243909143846</v>
      </c>
      <c r="S23" s="39">
        <v>4.5415938988628583E-3</v>
      </c>
      <c r="T23" s="39">
        <v>0.13473362109719081</v>
      </c>
      <c r="U23" s="39">
        <v>0.29255086169481903</v>
      </c>
      <c r="V23" s="40"/>
      <c r="W23" s="38">
        <v>1</v>
      </c>
      <c r="X23" s="39">
        <v>-0.17022433874342896</v>
      </c>
      <c r="Y23" s="39">
        <v>-9.6273070528871615E-2</v>
      </c>
      <c r="Z23" s="39">
        <v>-0.27460167770159682</v>
      </c>
      <c r="AA23" s="39">
        <v>0.72684515848720554</v>
      </c>
      <c r="AB23" s="39">
        <v>2.9896711044998334E-2</v>
      </c>
      <c r="AC23" s="39">
        <v>-7.5990984518602825E-2</v>
      </c>
      <c r="AD23" s="39">
        <v>-0.4644882258618428</v>
      </c>
      <c r="AE23" s="39">
        <v>-0.37501869991300468</v>
      </c>
      <c r="AF23" s="39">
        <v>-1.5875335933802762E-2</v>
      </c>
      <c r="AG23" s="39">
        <v>-0.32177397931235863</v>
      </c>
      <c r="AH23" s="39">
        <v>0.63706611684035341</v>
      </c>
      <c r="AI23" s="39">
        <v>4.8875658253969265E-2</v>
      </c>
      <c r="AJ23" s="39">
        <v>-0.14815071966785689</v>
      </c>
      <c r="AK23" s="39">
        <v>-0.21646677270424741</v>
      </c>
      <c r="AL23" s="39">
        <v>-0.13460735222194031</v>
      </c>
      <c r="AM23" s="39">
        <v>-0.12013367239329747</v>
      </c>
      <c r="AN23" s="39">
        <v>3.2300409640180078E-2</v>
      </c>
      <c r="AO23" s="39">
        <v>0.48423403717324309</v>
      </c>
    </row>
    <row r="24" spans="1:41">
      <c r="A24" s="391"/>
      <c r="B24" s="36" t="s">
        <v>346</v>
      </c>
      <c r="C24" s="37">
        <v>0.29989866533213655</v>
      </c>
      <c r="D24" s="39">
        <v>0.57183607498845468</v>
      </c>
      <c r="E24" s="39">
        <v>-0.41205544520648929</v>
      </c>
      <c r="F24" s="39">
        <v>-0.20914536883606394</v>
      </c>
      <c r="G24" s="39">
        <v>0.24580621322766241</v>
      </c>
      <c r="H24" s="39">
        <v>-1.1418169480752628E-2</v>
      </c>
      <c r="I24" s="39">
        <v>0.22756040476119174</v>
      </c>
      <c r="J24" s="39">
        <v>7.2667114241368166E-2</v>
      </c>
      <c r="K24" s="39">
        <v>-0.98998054315706185</v>
      </c>
      <c r="L24" s="39">
        <v>0.27627045365815733</v>
      </c>
      <c r="M24" s="39">
        <v>0.35026418059148529</v>
      </c>
      <c r="N24" s="39">
        <v>0.42878921270352865</v>
      </c>
      <c r="O24" s="39">
        <v>0.57511593645906034</v>
      </c>
      <c r="P24" s="39">
        <v>9.731709476524875E-3</v>
      </c>
      <c r="Q24" s="39">
        <v>0.18743665942445384</v>
      </c>
      <c r="R24" s="39">
        <v>-3.8047916295917902E-2</v>
      </c>
      <c r="S24" s="39">
        <v>0.22209481595621125</v>
      </c>
      <c r="T24" s="39">
        <v>0.16792936951451762</v>
      </c>
      <c r="U24" s="39">
        <v>-0.12015984131887079</v>
      </c>
      <c r="V24" s="40"/>
      <c r="W24" s="39">
        <v>-0.17022433874342896</v>
      </c>
      <c r="X24" s="38">
        <v>1</v>
      </c>
      <c r="Y24" s="39">
        <v>0.59292553436378959</v>
      </c>
      <c r="Z24" s="39">
        <v>0.60432774759759167</v>
      </c>
      <c r="AA24" s="39">
        <v>-0.28282570080026198</v>
      </c>
      <c r="AB24" s="39">
        <v>9.1131764477202323E-2</v>
      </c>
      <c r="AC24" s="39">
        <v>0.45181377340332268</v>
      </c>
      <c r="AD24" s="39">
        <v>0.52951917898645029</v>
      </c>
      <c r="AE24" s="39">
        <v>-3.0707416220905108E-2</v>
      </c>
      <c r="AF24" s="39">
        <v>-3.9610576897183371E-2</v>
      </c>
      <c r="AG24" s="39">
        <v>0.37112910809898431</v>
      </c>
      <c r="AH24" s="39">
        <v>-0.23075370664792935</v>
      </c>
      <c r="AI24" s="39">
        <v>0.33294046125291293</v>
      </c>
      <c r="AJ24" s="39">
        <v>-3.3311242781899182E-2</v>
      </c>
      <c r="AK24" s="39">
        <v>0.16861738146133706</v>
      </c>
      <c r="AL24" s="39">
        <v>0.10651951551494511</v>
      </c>
      <c r="AM24" s="39">
        <v>0.24067069916611003</v>
      </c>
      <c r="AN24" s="39">
        <v>-0.19298817714710526</v>
      </c>
      <c r="AO24" s="39">
        <v>-0.17254100152245319</v>
      </c>
    </row>
    <row r="25" spans="1:41">
      <c r="A25" s="391"/>
      <c r="B25" s="36" t="s">
        <v>347</v>
      </c>
      <c r="C25" s="37">
        <v>0.26226675979051584</v>
      </c>
      <c r="D25" s="39">
        <v>0.5027315409011055</v>
      </c>
      <c r="E25" s="39">
        <v>-0.30440265835926961</v>
      </c>
      <c r="F25" s="39">
        <v>-0.21623390517865979</v>
      </c>
      <c r="G25" s="39">
        <v>0.129151364419819</v>
      </c>
      <c r="H25" s="39">
        <v>-3.8773619405863859E-2</v>
      </c>
      <c r="I25" s="39">
        <v>0.10774679128490443</v>
      </c>
      <c r="J25" s="39">
        <v>-4.1207541392089793E-3</v>
      </c>
      <c r="K25" s="39">
        <v>-0.59093248071918059</v>
      </c>
      <c r="L25" s="39">
        <v>0.14589055906623394</v>
      </c>
      <c r="M25" s="39">
        <v>0.19199325700100683</v>
      </c>
      <c r="N25" s="39">
        <v>0.31247548571598316</v>
      </c>
      <c r="O25" s="39">
        <v>0.45574740831433952</v>
      </c>
      <c r="P25" s="39">
        <v>-8.0355733756992967E-2</v>
      </c>
      <c r="Q25" s="39">
        <v>0.48714162020889806</v>
      </c>
      <c r="R25" s="39">
        <v>-0.17331196912355348</v>
      </c>
      <c r="S25" s="39">
        <v>0.14152320182461997</v>
      </c>
      <c r="T25" s="39">
        <v>0.14716003421632765</v>
      </c>
      <c r="U25" s="39">
        <v>-8.7086220272403314E-2</v>
      </c>
      <c r="V25" s="40"/>
      <c r="W25" s="39">
        <v>-9.6273070528871615E-2</v>
      </c>
      <c r="X25" s="39">
        <v>0.59292553436378959</v>
      </c>
      <c r="Y25" s="38">
        <v>1</v>
      </c>
      <c r="Z25" s="39">
        <v>0.46800046432584791</v>
      </c>
      <c r="AA25" s="39">
        <v>-0.19797421769817314</v>
      </c>
      <c r="AB25" s="39">
        <v>5.476167863238051E-2</v>
      </c>
      <c r="AC25" s="39">
        <v>0.41179116895093315</v>
      </c>
      <c r="AD25" s="39">
        <v>0.4378187112194995</v>
      </c>
      <c r="AE25" s="39">
        <v>3.452481200785386E-3</v>
      </c>
      <c r="AF25" s="39">
        <v>-1.7624591589034736E-2</v>
      </c>
      <c r="AG25" s="39">
        <v>0.2358128026680742</v>
      </c>
      <c r="AH25" s="39">
        <v>-0.17446373431162804</v>
      </c>
      <c r="AI25" s="39">
        <v>0.41214059244124029</v>
      </c>
      <c r="AJ25" s="39">
        <v>-0.13497078860841757</v>
      </c>
      <c r="AK25" s="39">
        <v>0.12178541479798617</v>
      </c>
      <c r="AL25" s="39">
        <v>2.7483935846297696E-2</v>
      </c>
      <c r="AM25" s="39">
        <v>0.18212371092558402</v>
      </c>
      <c r="AN25" s="39">
        <v>-0.20796728637035353</v>
      </c>
      <c r="AO25" s="39">
        <v>-0.21227271758836772</v>
      </c>
    </row>
    <row r="26" spans="1:41">
      <c r="A26" s="391"/>
      <c r="B26" s="36" t="s">
        <v>348</v>
      </c>
      <c r="C26" s="37">
        <v>0.12811449245705422</v>
      </c>
      <c r="D26" s="39">
        <v>0.47133626649545196</v>
      </c>
      <c r="E26" s="39">
        <v>-0.50640629482478572</v>
      </c>
      <c r="F26" s="39">
        <v>-0.14607102352990675</v>
      </c>
      <c r="G26" s="39">
        <v>0.27763000840460123</v>
      </c>
      <c r="H26" s="39">
        <v>-9.0950050944833244E-2</v>
      </c>
      <c r="I26" s="39">
        <v>3.3453428580261908E-2</v>
      </c>
      <c r="J26" s="39">
        <v>-1.6174852259985131E-2</v>
      </c>
      <c r="K26" s="39">
        <v>-0.52542684240698589</v>
      </c>
      <c r="L26" s="39">
        <v>4.9472382207832087E-2</v>
      </c>
      <c r="M26" s="39">
        <v>7.8157318743190693E-2</v>
      </c>
      <c r="N26" s="39">
        <v>0.1936273242396124</v>
      </c>
      <c r="O26" s="39">
        <v>0.33299710592760456</v>
      </c>
      <c r="P26" s="39">
        <v>5.1939905296657249E-2</v>
      </c>
      <c r="Q26" s="39">
        <v>0.34160753512241915</v>
      </c>
      <c r="R26" s="39">
        <v>0.10870607515330652</v>
      </c>
      <c r="S26" s="39">
        <v>9.3654468154693346E-2</v>
      </c>
      <c r="T26" s="39">
        <v>7.1837954947933255E-2</v>
      </c>
      <c r="U26" s="39">
        <v>-8.8022388262286311E-2</v>
      </c>
      <c r="V26" s="40"/>
      <c r="W26" s="39">
        <v>-0.27460167770159682</v>
      </c>
      <c r="X26" s="39">
        <v>0.60432774759759167</v>
      </c>
      <c r="Y26" s="39">
        <v>0.46800046432584791</v>
      </c>
      <c r="Z26" s="38">
        <v>1</v>
      </c>
      <c r="AA26" s="39">
        <v>-0.37689274999468841</v>
      </c>
      <c r="AB26" s="39">
        <v>-1.267433966125963E-2</v>
      </c>
      <c r="AC26" s="39">
        <v>0.46151202499497279</v>
      </c>
      <c r="AD26" s="39">
        <v>0.78184594588554701</v>
      </c>
      <c r="AE26" s="39">
        <v>0.16649306948173323</v>
      </c>
      <c r="AF26" s="39">
        <v>2.9139949329567233E-2</v>
      </c>
      <c r="AG26" s="39">
        <v>0.45547116041978974</v>
      </c>
      <c r="AH26" s="39">
        <v>-0.26731426372320483</v>
      </c>
      <c r="AI26" s="39">
        <v>0.1904024825744719</v>
      </c>
      <c r="AJ26" s="39">
        <v>6.4024892147689208E-2</v>
      </c>
      <c r="AK26" s="39">
        <v>0.239534771324039</v>
      </c>
      <c r="AL26" s="39">
        <v>0.16298061172042319</v>
      </c>
      <c r="AM26" s="39">
        <v>3.7018223064160728E-2</v>
      </c>
      <c r="AN26" s="39">
        <v>-0.15765280914002583</v>
      </c>
      <c r="AO26" s="39">
        <v>-0.20212927054291055</v>
      </c>
    </row>
    <row r="27" spans="1:41">
      <c r="A27" s="391"/>
      <c r="B27" s="36" t="s">
        <v>349</v>
      </c>
      <c r="C27" s="37">
        <v>0.32294914461787538</v>
      </c>
      <c r="D27" s="39">
        <v>-0.44839144648371443</v>
      </c>
      <c r="E27" s="39">
        <v>0.6577309429102276</v>
      </c>
      <c r="F27" s="39">
        <v>3.5789715478748534E-2</v>
      </c>
      <c r="G27" s="39">
        <v>-0.19078156439886196</v>
      </c>
      <c r="H27" s="39">
        <v>8.1287468688410816E-2</v>
      </c>
      <c r="I27" s="39">
        <v>0.11297370026685605</v>
      </c>
      <c r="J27" s="39">
        <v>-8.2476012769912635E-2</v>
      </c>
      <c r="K27" s="39">
        <v>0.25705944017411764</v>
      </c>
      <c r="L27" s="39">
        <v>-0.16009562429158355</v>
      </c>
      <c r="M27" s="39">
        <v>-0.21693088971450825</v>
      </c>
      <c r="N27" s="39">
        <v>-0.33111651788801716</v>
      </c>
      <c r="O27" s="39">
        <v>-0.28820882978267764</v>
      </c>
      <c r="P27" s="39">
        <v>-0.26142423987734714</v>
      </c>
      <c r="Q27" s="39">
        <v>-0.2704214459353308</v>
      </c>
      <c r="R27" s="39">
        <v>-8.3612568090952771E-2</v>
      </c>
      <c r="S27" s="39">
        <v>-0.1613369475685878</v>
      </c>
      <c r="T27" s="39">
        <v>-8.1995188319233976E-4</v>
      </c>
      <c r="U27" s="39">
        <v>0.21604833786832833</v>
      </c>
      <c r="V27" s="40"/>
      <c r="W27" s="39">
        <v>0.72684515848720554</v>
      </c>
      <c r="X27" s="39">
        <v>-0.28282570080026198</v>
      </c>
      <c r="Y27" s="39">
        <v>-0.19797421769817314</v>
      </c>
      <c r="Z27" s="39">
        <v>-0.37689274999468841</v>
      </c>
      <c r="AA27" s="38">
        <v>1</v>
      </c>
      <c r="AB27" s="39">
        <v>-4.2253401909209273E-2</v>
      </c>
      <c r="AC27" s="39">
        <v>-0.30745527970563091</v>
      </c>
      <c r="AD27" s="39">
        <v>-0.52587468258151304</v>
      </c>
      <c r="AE27" s="39">
        <v>-0.30629691460657704</v>
      </c>
      <c r="AF27" s="39">
        <v>-0.13706958319138682</v>
      </c>
      <c r="AG27" s="39">
        <v>-0.4753426334453898</v>
      </c>
      <c r="AH27" s="39">
        <v>0.57458017765694069</v>
      </c>
      <c r="AI27" s="39">
        <v>2.4103131887161348E-2</v>
      </c>
      <c r="AJ27" s="39">
        <v>-0.12197124572671944</v>
      </c>
      <c r="AK27" s="39">
        <v>-0.43636487442009531</v>
      </c>
      <c r="AL27" s="39">
        <v>-0.35353620328647478</v>
      </c>
      <c r="AM27" s="39">
        <v>-0.11027016160134236</v>
      </c>
      <c r="AN27" s="39">
        <v>9.7770839826558126E-2</v>
      </c>
      <c r="AO27" s="39">
        <v>0.28260234970212306</v>
      </c>
    </row>
    <row r="28" spans="1:41">
      <c r="A28" s="391"/>
      <c r="B28" s="36" t="s">
        <v>350</v>
      </c>
      <c r="C28" s="37">
        <v>-3.5317584895279239E-2</v>
      </c>
      <c r="D28" s="39">
        <v>9.0715602003128892E-2</v>
      </c>
      <c r="E28" s="39">
        <v>-4.9632669265751529E-2</v>
      </c>
      <c r="F28" s="39">
        <v>-0.11193866604967931</v>
      </c>
      <c r="G28" s="39">
        <v>-3.4237830356087166E-3</v>
      </c>
      <c r="H28" s="39">
        <v>0.17207136187910607</v>
      </c>
      <c r="I28" s="39">
        <v>5.7936646680804067E-2</v>
      </c>
      <c r="J28" s="39">
        <v>0.11229084046530047</v>
      </c>
      <c r="K28" s="39">
        <v>-0.13890334438729091</v>
      </c>
      <c r="L28" s="39">
        <v>9.6498355959774393E-2</v>
      </c>
      <c r="M28" s="39">
        <v>0.13520717353935924</v>
      </c>
      <c r="N28" s="39">
        <v>4.3772056304109783E-2</v>
      </c>
      <c r="O28" s="39">
        <v>0.16526155505044232</v>
      </c>
      <c r="P28" s="39">
        <v>1.0800479106642278E-2</v>
      </c>
      <c r="Q28" s="39">
        <v>0.12307806858886201</v>
      </c>
      <c r="R28" s="39">
        <v>-9.0090606728691597E-2</v>
      </c>
      <c r="S28" s="39">
        <v>0.29790194113363438</v>
      </c>
      <c r="T28" s="39">
        <v>0.17213859547376845</v>
      </c>
      <c r="U28" s="39">
        <v>-5.7359847134127191E-3</v>
      </c>
      <c r="V28" s="40"/>
      <c r="W28" s="39">
        <v>2.9896711044998334E-2</v>
      </c>
      <c r="X28" s="39">
        <v>9.1131764477202323E-2</v>
      </c>
      <c r="Y28" s="39">
        <v>5.476167863238051E-2</v>
      </c>
      <c r="Z28" s="39">
        <v>-1.267433966125963E-2</v>
      </c>
      <c r="AA28" s="39">
        <v>-4.2253401909209273E-2</v>
      </c>
      <c r="AB28" s="38">
        <v>1</v>
      </c>
      <c r="AC28" s="39">
        <v>4.3470930350929179E-2</v>
      </c>
      <c r="AD28" s="39">
        <v>-1.2627994957556008E-2</v>
      </c>
      <c r="AE28" s="39">
        <v>-5.0400471196146497E-2</v>
      </c>
      <c r="AF28" s="39">
        <v>-2.3123242137573996E-2</v>
      </c>
      <c r="AG28" s="39">
        <v>7.7270326612288234E-2</v>
      </c>
      <c r="AH28" s="39">
        <v>0.37854790210842532</v>
      </c>
      <c r="AI28" s="39">
        <v>8.7874368092134614E-2</v>
      </c>
      <c r="AJ28" s="39">
        <v>-5.6185375219514701E-2</v>
      </c>
      <c r="AK28" s="39">
        <v>4.6089859253720999E-2</v>
      </c>
      <c r="AL28" s="39">
        <v>-8.8302853328835237E-2</v>
      </c>
      <c r="AM28" s="39">
        <v>0.26548743385740886</v>
      </c>
      <c r="AN28" s="39">
        <v>-3.9062188692954705E-2</v>
      </c>
      <c r="AO28" s="39">
        <v>-8.3170104172942114E-2</v>
      </c>
    </row>
    <row r="29" spans="1:41">
      <c r="A29" s="391"/>
      <c r="B29" s="36" t="s">
        <v>351</v>
      </c>
      <c r="C29" s="37">
        <v>0.59480453260733934</v>
      </c>
      <c r="D29" s="39">
        <v>0.66710659801740058</v>
      </c>
      <c r="E29" s="39">
        <v>-0.68338770894130452</v>
      </c>
      <c r="F29" s="39">
        <v>-0.32886752530777186</v>
      </c>
      <c r="G29" s="39">
        <v>0.15527216211140374</v>
      </c>
      <c r="H29" s="39">
        <v>2.5227686533475974E-2</v>
      </c>
      <c r="I29" s="39">
        <v>5.7725799240526315E-2</v>
      </c>
      <c r="J29" s="39">
        <v>6.733471061104096E-2</v>
      </c>
      <c r="K29" s="39">
        <v>-0.427856509788762</v>
      </c>
      <c r="L29" s="39">
        <v>0.22934396194491849</v>
      </c>
      <c r="M29" s="39">
        <v>0.26734503671501253</v>
      </c>
      <c r="N29" s="39">
        <v>0.3298556757193325</v>
      </c>
      <c r="O29" s="39">
        <v>0.29330102893523935</v>
      </c>
      <c r="P29" s="39">
        <v>0.17047147111944469</v>
      </c>
      <c r="Q29" s="39">
        <v>0.26574666479366921</v>
      </c>
      <c r="R29" s="39">
        <v>-0.10996190419520015</v>
      </c>
      <c r="S29" s="39">
        <v>0.17566651117277382</v>
      </c>
      <c r="T29" s="39">
        <v>7.7000623659627537E-2</v>
      </c>
      <c r="U29" s="39">
        <v>-8.6725349513985805E-3</v>
      </c>
      <c r="V29" s="40"/>
      <c r="W29" s="39">
        <v>-7.5990984518602825E-2</v>
      </c>
      <c r="X29" s="39">
        <v>0.45181377340332268</v>
      </c>
      <c r="Y29" s="39">
        <v>0.41179116895093315</v>
      </c>
      <c r="Z29" s="39">
        <v>0.46151202499497279</v>
      </c>
      <c r="AA29" s="39">
        <v>-0.30745527970563091</v>
      </c>
      <c r="AB29" s="39">
        <v>4.3470930350929179E-2</v>
      </c>
      <c r="AC29" s="38">
        <v>1</v>
      </c>
      <c r="AD29" s="39">
        <v>0.4338552948322692</v>
      </c>
      <c r="AE29" s="39">
        <v>-1.6178141314892033E-2</v>
      </c>
      <c r="AF29" s="39">
        <v>-3.7615914143734164E-2</v>
      </c>
      <c r="AG29" s="39">
        <v>0.47328117489890753</v>
      </c>
      <c r="AH29" s="39">
        <v>-0.23093116345851719</v>
      </c>
      <c r="AI29" s="39">
        <v>0.20718301621297594</v>
      </c>
      <c r="AJ29" s="39">
        <v>0.30645924449922635</v>
      </c>
      <c r="AK29" s="39">
        <v>0.39246864106605711</v>
      </c>
      <c r="AL29" s="39">
        <v>0.28641106540655553</v>
      </c>
      <c r="AM29" s="39">
        <v>2.2714018038763717E-2</v>
      </c>
      <c r="AN29" s="39">
        <v>-0.22394264019212731</v>
      </c>
      <c r="AO29" s="39">
        <v>-5.2936652774354651E-2</v>
      </c>
    </row>
    <row r="30" spans="1:41">
      <c r="A30" s="391"/>
      <c r="B30" s="36" t="s">
        <v>352</v>
      </c>
      <c r="C30" s="37">
        <v>-0.10974920996975189</v>
      </c>
      <c r="D30" s="39">
        <v>0.4979626310839248</v>
      </c>
      <c r="E30" s="39">
        <v>-0.65144704035266499</v>
      </c>
      <c r="F30" s="39">
        <v>-4.5925079414503661E-2</v>
      </c>
      <c r="G30" s="39">
        <v>0.3706834409174744</v>
      </c>
      <c r="H30" s="39">
        <v>-7.4423134412278644E-2</v>
      </c>
      <c r="I30" s="39">
        <v>2.2236966857850992E-2</v>
      </c>
      <c r="J30" s="39">
        <v>5.5018004185203029E-3</v>
      </c>
      <c r="K30" s="39">
        <v>-0.45795953462717431</v>
      </c>
      <c r="L30" s="39">
        <v>0.10645597979006627</v>
      </c>
      <c r="M30" s="39">
        <v>0.13917019137308173</v>
      </c>
      <c r="N30" s="39">
        <v>0.31496275433815568</v>
      </c>
      <c r="O30" s="39">
        <v>0.37625843142013216</v>
      </c>
      <c r="P30" s="39">
        <v>9.703446980396066E-2</v>
      </c>
      <c r="Q30" s="39">
        <v>0.36798285534876568</v>
      </c>
      <c r="R30" s="39">
        <v>1.4458052398023542E-2</v>
      </c>
      <c r="S30" s="39">
        <v>6.226862676461694E-2</v>
      </c>
      <c r="T30" s="39">
        <v>7.0876865756205887E-2</v>
      </c>
      <c r="U30" s="39">
        <v>-0.13181125324015405</v>
      </c>
      <c r="V30" s="40"/>
      <c r="W30" s="39">
        <v>-0.4644882258618428</v>
      </c>
      <c r="X30" s="39">
        <v>0.52951917898645029</v>
      </c>
      <c r="Y30" s="39">
        <v>0.4378187112194995</v>
      </c>
      <c r="Z30" s="39">
        <v>0.78184594588554701</v>
      </c>
      <c r="AA30" s="39">
        <v>-0.52587468258151304</v>
      </c>
      <c r="AB30" s="39">
        <v>-1.2627994957556008E-2</v>
      </c>
      <c r="AC30" s="39">
        <v>0.4338552948322692</v>
      </c>
      <c r="AD30" s="38">
        <v>1</v>
      </c>
      <c r="AE30" s="39">
        <v>0.42645462028140552</v>
      </c>
      <c r="AF30" s="39">
        <v>-1.9633933518916302E-2</v>
      </c>
      <c r="AG30" s="39">
        <v>0.51393912836432887</v>
      </c>
      <c r="AH30" s="39">
        <v>-0.38150986669091119</v>
      </c>
      <c r="AI30" s="39">
        <v>0.14767972624890804</v>
      </c>
      <c r="AJ30" s="39">
        <v>7.1969602370881652E-2</v>
      </c>
      <c r="AK30" s="39">
        <v>0.32304107717316743</v>
      </c>
      <c r="AL30" s="39">
        <v>0.20579902156819072</v>
      </c>
      <c r="AM30" s="39">
        <v>3.903338529000222E-2</v>
      </c>
      <c r="AN30" s="39">
        <v>-0.15473562658566806</v>
      </c>
      <c r="AO30" s="39">
        <v>-0.29258473834642551</v>
      </c>
    </row>
    <row r="31" spans="1:41">
      <c r="A31" s="391"/>
      <c r="B31" s="36" t="s">
        <v>353</v>
      </c>
      <c r="C31" s="37">
        <v>-0.34752307279275174</v>
      </c>
      <c r="D31" s="39">
        <v>4.5974209748058603E-2</v>
      </c>
      <c r="E31" s="39">
        <v>-0.2725894832423057</v>
      </c>
      <c r="F31" s="39">
        <v>0.19163366840546123</v>
      </c>
      <c r="G31" s="39">
        <v>-8.3715180700983605E-2</v>
      </c>
      <c r="H31" s="39">
        <v>0.11501658615253393</v>
      </c>
      <c r="I31" s="39">
        <v>-5.6998730800471561E-2</v>
      </c>
      <c r="J31" s="39">
        <v>-4.9473027777557826E-2</v>
      </c>
      <c r="K31" s="39">
        <v>6.2380971190770927E-2</v>
      </c>
      <c r="L31" s="39">
        <v>-1.6512234326145859E-3</v>
      </c>
      <c r="M31" s="39">
        <v>4.6991834147090246E-2</v>
      </c>
      <c r="N31" s="39">
        <v>0.15550337282108503</v>
      </c>
      <c r="O31" s="39">
        <v>3.1798883874911608E-2</v>
      </c>
      <c r="P31" s="39">
        <v>7.264134787026099E-3</v>
      </c>
      <c r="Q31" s="39">
        <v>0.23895185586804979</v>
      </c>
      <c r="R31" s="39">
        <v>-0.11691336256991279</v>
      </c>
      <c r="S31" s="39">
        <v>-0.23585783210374253</v>
      </c>
      <c r="T31" s="39">
        <v>-4.87718691763031E-2</v>
      </c>
      <c r="U31" s="39">
        <v>-1.4745543716750999E-2</v>
      </c>
      <c r="V31" s="40"/>
      <c r="W31" s="39">
        <v>-0.37501869991300468</v>
      </c>
      <c r="X31" s="39">
        <v>-3.0707416220905108E-2</v>
      </c>
      <c r="Y31" s="39">
        <v>3.452481200785386E-3</v>
      </c>
      <c r="Z31" s="39">
        <v>0.16649306948173323</v>
      </c>
      <c r="AA31" s="39">
        <v>-0.30629691460657704</v>
      </c>
      <c r="AB31" s="39">
        <v>-5.0400471196146497E-2</v>
      </c>
      <c r="AC31" s="39">
        <v>-1.6178141314892033E-2</v>
      </c>
      <c r="AD31" s="39">
        <v>0.42645462028140552</v>
      </c>
      <c r="AE31" s="38">
        <v>1</v>
      </c>
      <c r="AF31" s="39">
        <v>-5.0452930075690391E-2</v>
      </c>
      <c r="AG31" s="39">
        <v>0.22529673872538322</v>
      </c>
      <c r="AH31" s="39">
        <v>-0.16745104234013788</v>
      </c>
      <c r="AI31" s="39">
        <v>-8.2847557957024615E-2</v>
      </c>
      <c r="AJ31" s="39">
        <v>-1.9341514816422292E-2</v>
      </c>
      <c r="AK31" s="39">
        <v>0.14977377073656334</v>
      </c>
      <c r="AL31" s="39">
        <v>6.4979300881868457E-2</v>
      </c>
      <c r="AM31" s="39">
        <v>-0.2656313141561798</v>
      </c>
      <c r="AN31" s="39">
        <v>-0.15505356615126681</v>
      </c>
      <c r="AO31" s="39">
        <v>-0.21485694772932498</v>
      </c>
    </row>
    <row r="32" spans="1:41">
      <c r="A32" s="391"/>
      <c r="B32" s="36" t="s">
        <v>354</v>
      </c>
      <c r="C32" s="37">
        <v>-0.16604455318811251</v>
      </c>
      <c r="D32" s="39">
        <v>0.14334902711745975</v>
      </c>
      <c r="E32" s="39">
        <v>-0.15751202555284224</v>
      </c>
      <c r="F32" s="39">
        <v>-4.8642669360382862E-2</v>
      </c>
      <c r="G32" s="39">
        <v>-9.6024207534139098E-3</v>
      </c>
      <c r="H32" s="39">
        <v>-4.3111288104313097E-2</v>
      </c>
      <c r="I32" s="39">
        <v>-5.67607899550737E-2</v>
      </c>
      <c r="J32" s="39">
        <v>-2.5242374866518875E-2</v>
      </c>
      <c r="K32" s="39">
        <v>4.1126969502025539E-2</v>
      </c>
      <c r="L32" s="39">
        <v>-4.6059385769144208E-2</v>
      </c>
      <c r="M32" s="39">
        <v>-3.5044489285749679E-2</v>
      </c>
      <c r="N32" s="39">
        <v>-2.9913546117415184E-2</v>
      </c>
      <c r="O32" s="39">
        <v>-5.0678333500766143E-2</v>
      </c>
      <c r="P32" s="39">
        <v>9.968804669765885E-2</v>
      </c>
      <c r="Q32" s="39">
        <v>8.739421896829162E-3</v>
      </c>
      <c r="R32" s="39">
        <v>0.12165563931783351</v>
      </c>
      <c r="S32" s="39">
        <v>-2.8184921903046424E-2</v>
      </c>
      <c r="T32" s="39">
        <v>-6.7046131191555614E-2</v>
      </c>
      <c r="U32" s="39">
        <v>-3.6059874553839494E-2</v>
      </c>
      <c r="V32" s="40"/>
      <c r="W32" s="39">
        <v>-1.5875335933802762E-2</v>
      </c>
      <c r="X32" s="39">
        <v>-3.9610576897183371E-2</v>
      </c>
      <c r="Y32" s="39">
        <v>-1.7624591589034736E-2</v>
      </c>
      <c r="Z32" s="39">
        <v>2.9139949329567233E-2</v>
      </c>
      <c r="AA32" s="39">
        <v>-0.13706958319138682</v>
      </c>
      <c r="AB32" s="39">
        <v>-2.3123242137573996E-2</v>
      </c>
      <c r="AC32" s="39">
        <v>-3.7615914143734164E-2</v>
      </c>
      <c r="AD32" s="39">
        <v>-1.9633933518916302E-2</v>
      </c>
      <c r="AE32" s="39">
        <v>-5.0452930075690391E-2</v>
      </c>
      <c r="AF32" s="38">
        <v>1</v>
      </c>
      <c r="AG32" s="39">
        <v>-0.1461329454945802</v>
      </c>
      <c r="AH32" s="39">
        <v>8.865747198032925E-2</v>
      </c>
      <c r="AI32" s="39">
        <v>-9.2694980714829553E-2</v>
      </c>
      <c r="AJ32" s="39">
        <v>0.10949733279043067</v>
      </c>
      <c r="AK32" s="39">
        <v>0.15393729964041725</v>
      </c>
      <c r="AL32" s="39">
        <v>9.2448539199850494E-2</v>
      </c>
      <c r="AM32" s="39">
        <v>-0.12299255052893034</v>
      </c>
      <c r="AN32" s="39">
        <v>0.25554099178574669</v>
      </c>
      <c r="AO32" s="39">
        <v>0.13796690840680761</v>
      </c>
    </row>
    <row r="33" spans="1:41">
      <c r="A33" s="391"/>
      <c r="B33" s="36" t="s">
        <v>355</v>
      </c>
      <c r="C33" s="37">
        <v>3.2972988804939228E-2</v>
      </c>
      <c r="D33" s="39">
        <v>0.37949737279433482</v>
      </c>
      <c r="E33" s="39">
        <v>-0.53100999359717571</v>
      </c>
      <c r="F33" s="39">
        <v>-0.17972222221123851</v>
      </c>
      <c r="G33" s="39">
        <v>6.1776729004378104E-2</v>
      </c>
      <c r="H33" s="39">
        <v>-0.10176081268056741</v>
      </c>
      <c r="I33" s="39">
        <v>2.1113144830749591E-2</v>
      </c>
      <c r="J33" s="39">
        <v>-4.3208877233936217E-2</v>
      </c>
      <c r="K33" s="39">
        <v>-0.34318950890977262</v>
      </c>
      <c r="L33" s="39">
        <v>7.4404200483216873E-2</v>
      </c>
      <c r="M33" s="39">
        <v>0.23600594801546929</v>
      </c>
      <c r="N33" s="39">
        <v>0.26584573351412505</v>
      </c>
      <c r="O33" s="39">
        <v>0.2534678965637826</v>
      </c>
      <c r="P33" s="39">
        <v>0.13419571000577671</v>
      </c>
      <c r="Q33" s="39">
        <v>0.23727329684128795</v>
      </c>
      <c r="R33" s="39">
        <v>-4.512152199415171E-2</v>
      </c>
      <c r="S33" s="39">
        <v>5.3300218764518311E-3</v>
      </c>
      <c r="T33" s="39">
        <v>-5.7119478425333966E-3</v>
      </c>
      <c r="U33" s="39">
        <v>-8.6611278720798004E-2</v>
      </c>
      <c r="V33" s="40"/>
      <c r="W33" s="39">
        <v>-0.32177397931235863</v>
      </c>
      <c r="X33" s="39">
        <v>0.37112910809898431</v>
      </c>
      <c r="Y33" s="39">
        <v>0.2358128026680742</v>
      </c>
      <c r="Z33" s="39">
        <v>0.45547116041978974</v>
      </c>
      <c r="AA33" s="39">
        <v>-0.4753426334453898</v>
      </c>
      <c r="AB33" s="39">
        <v>7.7270326612288234E-2</v>
      </c>
      <c r="AC33" s="39">
        <v>0.47328117489890753</v>
      </c>
      <c r="AD33" s="39">
        <v>0.51393912836432887</v>
      </c>
      <c r="AE33" s="39">
        <v>0.22529673872538322</v>
      </c>
      <c r="AF33" s="39">
        <v>-0.1461329454945802</v>
      </c>
      <c r="AG33" s="38">
        <v>1</v>
      </c>
      <c r="AH33" s="39">
        <v>-0.3022930464007812</v>
      </c>
      <c r="AI33" s="39">
        <v>0.13028707035490344</v>
      </c>
      <c r="AJ33" s="39">
        <v>0.17237576009222308</v>
      </c>
      <c r="AK33" s="39">
        <v>0.38703231386900128</v>
      </c>
      <c r="AL33" s="39">
        <v>0.30124179525497413</v>
      </c>
      <c r="AM33" s="39">
        <v>-3.4387627179660381E-2</v>
      </c>
      <c r="AN33" s="39">
        <v>-9.5031500837599051E-2</v>
      </c>
      <c r="AO33" s="39">
        <v>-0.1318711220329197</v>
      </c>
    </row>
    <row r="34" spans="1:41">
      <c r="A34" s="391"/>
      <c r="B34" s="36" t="s">
        <v>356</v>
      </c>
      <c r="C34" s="37">
        <v>8.4945376220678812E-2</v>
      </c>
      <c r="D34" s="39">
        <v>-0.23719436947940997</v>
      </c>
      <c r="E34" s="39">
        <v>0.34723870674577129</v>
      </c>
      <c r="F34" s="39">
        <v>-1.6126760915503746E-2</v>
      </c>
      <c r="G34" s="39">
        <v>-0.16099370587579059</v>
      </c>
      <c r="H34" s="39">
        <v>3.6584890654870417E-2</v>
      </c>
      <c r="I34" s="39">
        <v>0.15545294313566402</v>
      </c>
      <c r="J34" s="39">
        <v>-8.4017839184592595E-3</v>
      </c>
      <c r="K34" s="39">
        <v>0.19749498112484062</v>
      </c>
      <c r="L34" s="39">
        <v>-0.11076922425930744</v>
      </c>
      <c r="M34" s="39">
        <v>-0.20803259842123575</v>
      </c>
      <c r="N34" s="39">
        <v>-0.30893399744181343</v>
      </c>
      <c r="O34" s="39">
        <v>-0.25684728892140563</v>
      </c>
      <c r="P34" s="39">
        <v>-0.14365822486943547</v>
      </c>
      <c r="Q34" s="39">
        <v>4.1793822987754865E-2</v>
      </c>
      <c r="R34" s="39">
        <v>-2.9330997058259443E-2</v>
      </c>
      <c r="S34" s="39">
        <v>-3.5427097926656716E-3</v>
      </c>
      <c r="T34" s="39">
        <v>2.6175092110865539E-2</v>
      </c>
      <c r="U34" s="39">
        <v>0.38075398979843206</v>
      </c>
      <c r="V34" s="40"/>
      <c r="W34" s="39">
        <v>0.63706611684035341</v>
      </c>
      <c r="X34" s="39">
        <v>-0.23075370664792935</v>
      </c>
      <c r="Y34" s="39">
        <v>-0.17446373431162804</v>
      </c>
      <c r="Z34" s="39">
        <v>-0.26731426372320483</v>
      </c>
      <c r="AA34" s="39">
        <v>0.57458017765694069</v>
      </c>
      <c r="AB34" s="39">
        <v>0.37854790210842532</v>
      </c>
      <c r="AC34" s="39">
        <v>-0.23093116345851719</v>
      </c>
      <c r="AD34" s="39">
        <v>-0.38150986669091119</v>
      </c>
      <c r="AE34" s="39">
        <v>-0.16745104234013788</v>
      </c>
      <c r="AF34" s="39">
        <v>8.865747198032925E-2</v>
      </c>
      <c r="AG34" s="39">
        <v>-0.3022930464007812</v>
      </c>
      <c r="AH34" s="38">
        <v>1</v>
      </c>
      <c r="AI34" s="39">
        <v>-6.2233099044644753E-2</v>
      </c>
      <c r="AJ34" s="39">
        <v>-0.17944656530295897</v>
      </c>
      <c r="AK34" s="39">
        <v>-0.14132637735934209</v>
      </c>
      <c r="AL34" s="39">
        <v>-0.23779309521532993</v>
      </c>
      <c r="AM34" s="39">
        <v>5.4151584559539286E-2</v>
      </c>
      <c r="AN34" s="39">
        <v>0.16058649147469195</v>
      </c>
      <c r="AO34" s="39">
        <v>0.28536367635967985</v>
      </c>
    </row>
    <row r="35" spans="1:41">
      <c r="A35" s="391"/>
      <c r="B35" s="36" t="s">
        <v>357</v>
      </c>
      <c r="C35" s="37">
        <v>0.17162297759650144</v>
      </c>
      <c r="D35" s="39">
        <v>0.33608587394856054</v>
      </c>
      <c r="E35" s="39">
        <v>-0.13975148475718135</v>
      </c>
      <c r="F35" s="39">
        <v>-0.2020427120584099</v>
      </c>
      <c r="G35" s="39">
        <v>-1.0509483207350666E-2</v>
      </c>
      <c r="H35" s="39">
        <v>4.8557057811153402E-2</v>
      </c>
      <c r="I35" s="39">
        <v>4.7287218441914684E-3</v>
      </c>
      <c r="J35" s="39">
        <v>-1.3587219983297637E-2</v>
      </c>
      <c r="K35" s="39">
        <v>-0.34631734908788281</v>
      </c>
      <c r="L35" s="39">
        <v>9.7711676659091688E-3</v>
      </c>
      <c r="M35" s="39">
        <v>2.9008363120824318E-2</v>
      </c>
      <c r="N35" s="39">
        <v>8.8565517917546369E-2</v>
      </c>
      <c r="O35" s="39">
        <v>0.28715570194980122</v>
      </c>
      <c r="P35" s="39">
        <v>-1.9955006715641425E-2</v>
      </c>
      <c r="Q35" s="39">
        <v>0.15954507410816021</v>
      </c>
      <c r="R35" s="39">
        <v>-0.15437204981719493</v>
      </c>
      <c r="S35" s="39">
        <v>0.14403216865748031</v>
      </c>
      <c r="T35" s="39">
        <v>0.2341667911547112</v>
      </c>
      <c r="U35" s="39">
        <v>-0.10226006669752748</v>
      </c>
      <c r="V35" s="40"/>
      <c r="W35" s="39">
        <v>4.8875658253969265E-2</v>
      </c>
      <c r="X35" s="39">
        <v>0.33294046125291293</v>
      </c>
      <c r="Y35" s="39">
        <v>0.41214059244124029</v>
      </c>
      <c r="Z35" s="39">
        <v>0.1904024825744719</v>
      </c>
      <c r="AA35" s="39">
        <v>2.4103131887161348E-2</v>
      </c>
      <c r="AB35" s="39">
        <v>8.7874368092134614E-2</v>
      </c>
      <c r="AC35" s="39">
        <v>0.20718301621297594</v>
      </c>
      <c r="AD35" s="39">
        <v>0.14767972624890804</v>
      </c>
      <c r="AE35" s="39">
        <v>-8.2847557957024615E-2</v>
      </c>
      <c r="AF35" s="39">
        <v>-9.2694980714829553E-2</v>
      </c>
      <c r="AG35" s="39">
        <v>0.13028707035490344</v>
      </c>
      <c r="AH35" s="39">
        <v>-6.2233099044644753E-2</v>
      </c>
      <c r="AI35" s="38">
        <v>1</v>
      </c>
      <c r="AJ35" s="39">
        <v>-6.4351414107652591E-2</v>
      </c>
      <c r="AK35" s="39">
        <v>7.3450496273738453E-2</v>
      </c>
      <c r="AL35" s="39">
        <v>-0.11316685025136967</v>
      </c>
      <c r="AM35" s="39">
        <v>3.1185789830768345E-2</v>
      </c>
      <c r="AN35" s="39">
        <v>-0.20862998689033044</v>
      </c>
      <c r="AO35" s="39">
        <v>-0.22115770690063405</v>
      </c>
    </row>
    <row r="36" spans="1:41">
      <c r="A36" s="391"/>
      <c r="B36" s="36" t="s">
        <v>358</v>
      </c>
      <c r="C36" s="37">
        <v>5.9999629037804043E-2</v>
      </c>
      <c r="D36" s="39">
        <v>5.511367648866617E-2</v>
      </c>
      <c r="E36" s="39">
        <v>-0.38379945916188485</v>
      </c>
      <c r="F36" s="39">
        <v>-0.16366676696284929</v>
      </c>
      <c r="G36" s="39">
        <v>6.7147059199482384E-2</v>
      </c>
      <c r="H36" s="39">
        <v>6.7323391045415432E-2</v>
      </c>
      <c r="I36" s="39">
        <v>0.15517380353847479</v>
      </c>
      <c r="J36" s="39">
        <v>0.10050265605863401</v>
      </c>
      <c r="K36" s="39">
        <v>3.3996044127113441E-2</v>
      </c>
      <c r="L36" s="39">
        <v>0.15928296641812398</v>
      </c>
      <c r="M36" s="39">
        <v>0.10731789368387153</v>
      </c>
      <c r="N36" s="39">
        <v>6.4525549533675994E-2</v>
      </c>
      <c r="O36" s="39">
        <v>-0.13729668552937677</v>
      </c>
      <c r="P36" s="39">
        <v>0.27947143442711908</v>
      </c>
      <c r="Q36" s="39">
        <v>-0.12623193523243981</v>
      </c>
      <c r="R36" s="39">
        <v>0.12388854799431066</v>
      </c>
      <c r="S36" s="39">
        <v>2.0643759060965366E-2</v>
      </c>
      <c r="T36" s="39">
        <v>-0.16313629366645482</v>
      </c>
      <c r="U36" s="39">
        <v>-0.27051077446510841</v>
      </c>
      <c r="V36" s="40"/>
      <c r="W36" s="39">
        <v>-0.14815071966785689</v>
      </c>
      <c r="X36" s="39">
        <v>-3.3311242781899182E-2</v>
      </c>
      <c r="Y36" s="39">
        <v>-0.13497078860841757</v>
      </c>
      <c r="Z36" s="39">
        <v>6.4024892147689208E-2</v>
      </c>
      <c r="AA36" s="39">
        <v>-0.12197124572671944</v>
      </c>
      <c r="AB36" s="39">
        <v>-5.6185375219514701E-2</v>
      </c>
      <c r="AC36" s="39">
        <v>0.30645924449922635</v>
      </c>
      <c r="AD36" s="39">
        <v>7.1969602370881652E-2</v>
      </c>
      <c r="AE36" s="39">
        <v>-1.9341514816422292E-2</v>
      </c>
      <c r="AF36" s="39">
        <v>0.10949733279043067</v>
      </c>
      <c r="AG36" s="39">
        <v>0.17237576009222308</v>
      </c>
      <c r="AH36" s="39">
        <v>-0.17944656530295897</v>
      </c>
      <c r="AI36" s="39">
        <v>-6.4351414107652591E-2</v>
      </c>
      <c r="AJ36" s="38">
        <v>1</v>
      </c>
      <c r="AK36" s="39">
        <v>0.59553066592519588</v>
      </c>
      <c r="AL36" s="39">
        <v>0.18732951489720662</v>
      </c>
      <c r="AM36" s="39">
        <v>-4.1655617978100058E-2</v>
      </c>
      <c r="AN36" s="39">
        <v>4.8227824778967705E-2</v>
      </c>
      <c r="AO36" s="39">
        <v>6.9045899813234696E-3</v>
      </c>
    </row>
    <row r="37" spans="1:41">
      <c r="A37" s="391"/>
      <c r="B37" s="36" t="s">
        <v>359</v>
      </c>
      <c r="C37" s="37">
        <v>-0.16745889669829842</v>
      </c>
      <c r="D37" s="39">
        <v>0.34952911484136623</v>
      </c>
      <c r="E37" s="39">
        <v>-0.66843868591564681</v>
      </c>
      <c r="F37" s="39">
        <v>-0.17610684885895553</v>
      </c>
      <c r="G37" s="39">
        <v>0.1456473515379543</v>
      </c>
      <c r="H37" s="39">
        <v>5.879694988033491E-2</v>
      </c>
      <c r="I37" s="39">
        <v>0.14025348874716065</v>
      </c>
      <c r="J37" s="39">
        <v>0.10585923872338003</v>
      </c>
      <c r="K37" s="39">
        <v>-0.16207342547202672</v>
      </c>
      <c r="L37" s="39">
        <v>0.21998650454891505</v>
      </c>
      <c r="M37" s="39">
        <v>0.16704323391295017</v>
      </c>
      <c r="N37" s="39">
        <v>0.21739940709906438</v>
      </c>
      <c r="O37" s="39">
        <v>0.11701932286667985</v>
      </c>
      <c r="P37" s="39">
        <v>0.19605459313472332</v>
      </c>
      <c r="Q37" s="39">
        <v>0.19969027998376643</v>
      </c>
      <c r="R37" s="39">
        <v>0.13672782861817759</v>
      </c>
      <c r="S37" s="39">
        <v>-6.3663296319923686E-3</v>
      </c>
      <c r="T37" s="39">
        <v>-0.13869118042247064</v>
      </c>
      <c r="U37" s="39">
        <v>-0.1684203233096043</v>
      </c>
      <c r="V37" s="40"/>
      <c r="W37" s="39">
        <v>-0.21646677270424741</v>
      </c>
      <c r="X37" s="39">
        <v>0.16861738146133706</v>
      </c>
      <c r="Y37" s="39">
        <v>0.12178541479798617</v>
      </c>
      <c r="Z37" s="39">
        <v>0.239534771324039</v>
      </c>
      <c r="AA37" s="39">
        <v>-0.43636487442009531</v>
      </c>
      <c r="AB37" s="39">
        <v>4.6089859253720999E-2</v>
      </c>
      <c r="AC37" s="39">
        <v>0.39246864106605711</v>
      </c>
      <c r="AD37" s="39">
        <v>0.32304107717316743</v>
      </c>
      <c r="AE37" s="39">
        <v>0.14977377073656334</v>
      </c>
      <c r="AF37" s="39">
        <v>0.15393729964041725</v>
      </c>
      <c r="AG37" s="39">
        <v>0.38703231386900128</v>
      </c>
      <c r="AH37" s="39">
        <v>-0.14132637735934209</v>
      </c>
      <c r="AI37" s="39">
        <v>7.3450496273738453E-2</v>
      </c>
      <c r="AJ37" s="39">
        <v>0.59553066592519588</v>
      </c>
      <c r="AK37" s="38">
        <v>1</v>
      </c>
      <c r="AL37" s="39">
        <v>0.15258812174250866</v>
      </c>
      <c r="AM37" s="39">
        <v>2.1596626188592951E-2</v>
      </c>
      <c r="AN37" s="39">
        <v>-5.6547009543112259E-3</v>
      </c>
      <c r="AO37" s="39">
        <v>-2.1382569068681332E-2</v>
      </c>
    </row>
    <row r="38" spans="1:41">
      <c r="A38" s="391"/>
      <c r="B38" s="36" t="s">
        <v>360</v>
      </c>
      <c r="C38" s="37">
        <v>2.9832125243816409E-2</v>
      </c>
      <c r="D38" s="39">
        <v>0.27156511633038594</v>
      </c>
      <c r="E38" s="39">
        <v>-0.38667795886074163</v>
      </c>
      <c r="F38" s="39">
        <v>-0.14267210540492217</v>
      </c>
      <c r="G38" s="39">
        <v>0.12545463500808954</v>
      </c>
      <c r="H38" s="39">
        <v>-0.41904161071623169</v>
      </c>
      <c r="I38" s="39">
        <v>-0.16034817060524573</v>
      </c>
      <c r="J38" s="39">
        <v>0.1067363309101412</v>
      </c>
      <c r="K38" s="39">
        <v>-9.3186882703705606E-2</v>
      </c>
      <c r="L38" s="39">
        <v>7.2475655944450559E-2</v>
      </c>
      <c r="M38" s="39">
        <v>0.15674302147572952</v>
      </c>
      <c r="N38" s="39">
        <v>0.19474646838361109</v>
      </c>
      <c r="O38" s="39">
        <v>7.8534557397251917E-2</v>
      </c>
      <c r="P38" s="39">
        <v>0.14341481860347691</v>
      </c>
      <c r="Q38" s="39">
        <v>4.9040432027408522E-2</v>
      </c>
      <c r="R38" s="39">
        <v>-6.6084784353247716E-2</v>
      </c>
      <c r="S38" s="39">
        <v>3.200064526278551E-2</v>
      </c>
      <c r="T38" s="39">
        <v>-3.3538268960303035E-2</v>
      </c>
      <c r="U38" s="39">
        <v>-6.7158350843601833E-2</v>
      </c>
      <c r="V38" s="40"/>
      <c r="W38" s="39">
        <v>-0.13460735222194031</v>
      </c>
      <c r="X38" s="39">
        <v>0.10651951551494511</v>
      </c>
      <c r="Y38" s="39">
        <v>2.7483935846297696E-2</v>
      </c>
      <c r="Z38" s="39">
        <v>0.16298061172042319</v>
      </c>
      <c r="AA38" s="39">
        <v>-0.35353620328647478</v>
      </c>
      <c r="AB38" s="39">
        <v>-8.8302853328835237E-2</v>
      </c>
      <c r="AC38" s="39">
        <v>0.28641106540655553</v>
      </c>
      <c r="AD38" s="39">
        <v>0.20579902156819072</v>
      </c>
      <c r="AE38" s="39">
        <v>6.4979300881868457E-2</v>
      </c>
      <c r="AF38" s="39">
        <v>9.2448539199850494E-2</v>
      </c>
      <c r="AG38" s="39">
        <v>0.30124179525497413</v>
      </c>
      <c r="AH38" s="39">
        <v>-0.23779309521532993</v>
      </c>
      <c r="AI38" s="39">
        <v>-0.11316685025136967</v>
      </c>
      <c r="AJ38" s="39">
        <v>0.18732951489720662</v>
      </c>
      <c r="AK38" s="39">
        <v>0.15258812174250866</v>
      </c>
      <c r="AL38" s="38">
        <v>1</v>
      </c>
      <c r="AM38" s="39">
        <v>1.5468292083666414E-2</v>
      </c>
      <c r="AN38" s="39">
        <v>2.3992548200302617E-2</v>
      </c>
      <c r="AO38" s="39">
        <v>3.4921474627072215E-2</v>
      </c>
    </row>
    <row r="39" spans="1:41">
      <c r="A39" s="391"/>
      <c r="B39" s="36" t="s">
        <v>361</v>
      </c>
      <c r="C39" s="37">
        <v>-9.7418321721288892E-2</v>
      </c>
      <c r="D39" s="39">
        <v>0.1773598498691302</v>
      </c>
      <c r="E39" s="39">
        <v>-7.3451879900275935E-2</v>
      </c>
      <c r="F39" s="39">
        <v>-0.21900231014318741</v>
      </c>
      <c r="G39" s="39">
        <v>-6.4289785106535482E-3</v>
      </c>
      <c r="H39" s="39">
        <v>1.0270069839242569E-2</v>
      </c>
      <c r="I39" s="39">
        <v>0.20918723463206337</v>
      </c>
      <c r="J39" s="39">
        <v>0.15739562272812108</v>
      </c>
      <c r="K39" s="39">
        <v>-0.25479257683358164</v>
      </c>
      <c r="L39" s="39">
        <v>0.24820507161909228</v>
      </c>
      <c r="M39" s="39">
        <v>0.14767562920913446</v>
      </c>
      <c r="N39" s="39">
        <v>0.26078900423079687</v>
      </c>
      <c r="O39" s="39">
        <v>0.23030011840469</v>
      </c>
      <c r="P39" s="39">
        <v>3.1821205997867343E-2</v>
      </c>
      <c r="Q39" s="39">
        <v>7.7167298562204945E-2</v>
      </c>
      <c r="R39" s="39">
        <v>9.6091905178149778E-2</v>
      </c>
      <c r="S39" s="39">
        <v>0.38372601275699064</v>
      </c>
      <c r="T39" s="39">
        <v>0.16279641821850505</v>
      </c>
      <c r="U39" s="39">
        <v>-0.20557378222242881</v>
      </c>
      <c r="V39" s="40"/>
      <c r="W39" s="39">
        <v>-0.12013367239329747</v>
      </c>
      <c r="X39" s="39">
        <v>0.24067069916611003</v>
      </c>
      <c r="Y39" s="39">
        <v>0.18212371092558402</v>
      </c>
      <c r="Z39" s="39">
        <v>3.7018223064160728E-2</v>
      </c>
      <c r="AA39" s="39">
        <v>-0.11027016160134236</v>
      </c>
      <c r="AB39" s="39">
        <v>0.26548743385740886</v>
      </c>
      <c r="AC39" s="39">
        <v>2.2714018038763717E-2</v>
      </c>
      <c r="AD39" s="39">
        <v>3.903338529000222E-2</v>
      </c>
      <c r="AE39" s="39">
        <v>-0.2656313141561798</v>
      </c>
      <c r="AF39" s="39">
        <v>-0.12299255052893034</v>
      </c>
      <c r="AG39" s="39">
        <v>-3.4387627179660381E-2</v>
      </c>
      <c r="AH39" s="39">
        <v>5.4151584559539286E-2</v>
      </c>
      <c r="AI39" s="39">
        <v>3.1185789830768345E-2</v>
      </c>
      <c r="AJ39" s="39">
        <v>-4.1655617978100058E-2</v>
      </c>
      <c r="AK39" s="39">
        <v>2.1596626188592951E-2</v>
      </c>
      <c r="AL39" s="39">
        <v>1.5468292083666414E-2</v>
      </c>
      <c r="AM39" s="38">
        <v>1</v>
      </c>
      <c r="AN39" s="39">
        <v>4.1830788682200885E-3</v>
      </c>
      <c r="AO39" s="39">
        <v>-0.14919188178123166</v>
      </c>
    </row>
    <row r="40" spans="1:41">
      <c r="A40" s="391"/>
      <c r="B40" s="36" t="s">
        <v>362</v>
      </c>
      <c r="C40" s="37">
        <v>-0.12785831317922622</v>
      </c>
      <c r="D40" s="39">
        <v>-0.25439152304243451</v>
      </c>
      <c r="E40" s="39">
        <v>0.21873389206910226</v>
      </c>
      <c r="F40" s="39">
        <v>1.6086658836540837E-2</v>
      </c>
      <c r="G40" s="39">
        <v>-2.530371966398056E-2</v>
      </c>
      <c r="H40" s="39">
        <v>-1.1943895094069979E-2</v>
      </c>
      <c r="I40" s="39">
        <v>-1.6072849848600187E-2</v>
      </c>
      <c r="J40" s="39">
        <v>-7.885403296090495E-3</v>
      </c>
      <c r="K40" s="39">
        <v>0.19053366661219487</v>
      </c>
      <c r="L40" s="39">
        <v>-9.7880496255520158E-2</v>
      </c>
      <c r="M40" s="39">
        <v>-0.11475788757828566</v>
      </c>
      <c r="N40" s="39">
        <v>-0.18470360254961629</v>
      </c>
      <c r="O40" s="39">
        <v>-0.19781387525395897</v>
      </c>
      <c r="P40" s="39">
        <v>7.3998747280534613E-2</v>
      </c>
      <c r="Q40" s="39">
        <v>-0.17896921591562906</v>
      </c>
      <c r="R40" s="39">
        <v>0.35043578608626552</v>
      </c>
      <c r="S40" s="39">
        <v>-5.693462516102054E-2</v>
      </c>
      <c r="T40" s="39">
        <v>-0.13206646933094135</v>
      </c>
      <c r="U40" s="39">
        <v>9.8713396756280533E-3</v>
      </c>
      <c r="V40" s="40"/>
      <c r="W40" s="39">
        <v>3.2300409640180078E-2</v>
      </c>
      <c r="X40" s="39">
        <v>-0.19298817714710526</v>
      </c>
      <c r="Y40" s="39">
        <v>-0.20796728637035353</v>
      </c>
      <c r="Z40" s="39">
        <v>-0.15765280914002583</v>
      </c>
      <c r="AA40" s="39">
        <v>9.7770839826558126E-2</v>
      </c>
      <c r="AB40" s="39">
        <v>-3.9062188692954705E-2</v>
      </c>
      <c r="AC40" s="39">
        <v>-0.22394264019212731</v>
      </c>
      <c r="AD40" s="39">
        <v>-0.15473562658566806</v>
      </c>
      <c r="AE40" s="39">
        <v>-0.15505356615126681</v>
      </c>
      <c r="AF40" s="39">
        <v>0.25554099178574669</v>
      </c>
      <c r="AG40" s="39">
        <v>-9.5031500837599051E-2</v>
      </c>
      <c r="AH40" s="39">
        <v>0.16058649147469195</v>
      </c>
      <c r="AI40" s="39">
        <v>-0.20862998689033044</v>
      </c>
      <c r="AJ40" s="39">
        <v>4.8227824778967705E-2</v>
      </c>
      <c r="AK40" s="39">
        <v>-5.6547009543112259E-3</v>
      </c>
      <c r="AL40" s="39">
        <v>2.3992548200302617E-2</v>
      </c>
      <c r="AM40" s="39">
        <v>4.1830788682200885E-3</v>
      </c>
      <c r="AN40" s="38">
        <v>1</v>
      </c>
      <c r="AO40" s="39">
        <v>0.29931043803521923</v>
      </c>
    </row>
    <row r="41" spans="1:41">
      <c r="A41" s="391"/>
      <c r="B41" s="36" t="s">
        <v>363</v>
      </c>
      <c r="C41" s="37">
        <v>0.14565605626375547</v>
      </c>
      <c r="D41" s="39">
        <v>-4.2170234682997979E-2</v>
      </c>
      <c r="E41" s="39">
        <v>0.13349304007741114</v>
      </c>
      <c r="F41" s="39">
        <v>-1.3928288019197987E-2</v>
      </c>
      <c r="G41" s="39">
        <v>-7.0803817566205351E-2</v>
      </c>
      <c r="H41" s="39">
        <v>5.4178061467485987E-2</v>
      </c>
      <c r="I41" s="39">
        <v>0.15102244308439594</v>
      </c>
      <c r="J41" s="39">
        <v>3.042880716713129E-2</v>
      </c>
      <c r="K41" s="39">
        <v>0.15857611545947847</v>
      </c>
      <c r="L41" s="39">
        <v>3.0609059989714704E-2</v>
      </c>
      <c r="M41" s="39">
        <v>-0.13077181243295838</v>
      </c>
      <c r="N41" s="39">
        <v>-0.17783637744264716</v>
      </c>
      <c r="O41" s="39">
        <v>2.2965019287729063E-2</v>
      </c>
      <c r="P41" s="39">
        <v>3.8523034825918408E-2</v>
      </c>
      <c r="Q41" s="39">
        <v>-0.18084392473016653</v>
      </c>
      <c r="R41" s="39">
        <v>-1.3241578330237095E-2</v>
      </c>
      <c r="S41" s="39">
        <v>-8.6835665180655219E-2</v>
      </c>
      <c r="T41" s="39">
        <v>-6.5135913959836686E-2</v>
      </c>
      <c r="U41" s="39">
        <v>8.9011438341292826E-2</v>
      </c>
      <c r="V41" s="40"/>
      <c r="W41" s="39">
        <v>0.48423403717324309</v>
      </c>
      <c r="X41" s="39">
        <v>-0.17254100152245319</v>
      </c>
      <c r="Y41" s="39">
        <v>-0.21227271758836772</v>
      </c>
      <c r="Z41" s="39">
        <v>-0.20212927054291055</v>
      </c>
      <c r="AA41" s="39">
        <v>0.28260234970212306</v>
      </c>
      <c r="AB41" s="39">
        <v>-8.3170104172942114E-2</v>
      </c>
      <c r="AC41" s="39">
        <v>-5.2936652774354651E-2</v>
      </c>
      <c r="AD41" s="39">
        <v>-0.29258473834642551</v>
      </c>
      <c r="AE41" s="39">
        <v>-0.21485694772932498</v>
      </c>
      <c r="AF41" s="39">
        <v>0.13796690840680761</v>
      </c>
      <c r="AG41" s="39">
        <v>-0.1318711220329197</v>
      </c>
      <c r="AH41" s="39">
        <v>0.28536367635967985</v>
      </c>
      <c r="AI41" s="39">
        <v>-0.22115770690063405</v>
      </c>
      <c r="AJ41" s="39">
        <v>6.9045899813234696E-3</v>
      </c>
      <c r="AK41" s="39">
        <v>-2.1382569068681332E-2</v>
      </c>
      <c r="AL41" s="39">
        <v>3.4921474627072215E-2</v>
      </c>
      <c r="AM41" s="39">
        <v>-0.14919188178123166</v>
      </c>
      <c r="AN41" s="39">
        <v>0.29931043803521923</v>
      </c>
      <c r="AO41" s="38">
        <v>1</v>
      </c>
    </row>
  </sheetData>
  <mergeCells count="3">
    <mergeCell ref="A1:AO1"/>
    <mergeCell ref="A2:B2"/>
    <mergeCell ref="A3:A41"/>
  </mergeCells>
  <conditionalFormatting sqref="C3:AO41">
    <cfRule type="cellIs" dxfId="2" priority="1" operator="notBetween">
      <formula>0.8</formula>
      <formula>-0.8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42"/>
  <sheetViews>
    <sheetView topLeftCell="B1" zoomScale="80" zoomScaleNormal="80" zoomScalePageLayoutView="80" workbookViewId="0">
      <pane xSplit="1" topLeftCell="CO1" activePane="topRight" state="frozen"/>
      <selection activeCell="B6" sqref="B6"/>
      <selection pane="topRight" activeCell="CS4" sqref="CS4"/>
    </sheetView>
  </sheetViews>
  <sheetFormatPr baseColWidth="10" defaultColWidth="11.5" defaultRowHeight="14" x14ac:dyDescent="0"/>
  <cols>
    <col min="1" max="1" width="11.5" style="1" customWidth="1"/>
    <col min="2" max="2" width="28.33203125" style="2" bestFit="1" customWidth="1"/>
    <col min="3" max="3" width="20.83203125" style="17" bestFit="1" customWidth="1"/>
    <col min="4" max="4" width="12.33203125" style="17" bestFit="1" customWidth="1"/>
    <col min="5" max="5" width="11.6640625" style="18" customWidth="1"/>
    <col min="6" max="6" width="14.6640625" style="18" customWidth="1"/>
    <col min="7" max="7" width="11.6640625" style="18" customWidth="1"/>
    <col min="8" max="8" width="11.6640625" style="4" customWidth="1"/>
    <col min="9" max="10" width="19.83203125" style="4" customWidth="1"/>
    <col min="11" max="11" width="19.83203125" style="1" customWidth="1"/>
    <col min="12" max="12" width="17.1640625" style="1" bestFit="1" customWidth="1"/>
    <col min="13" max="13" width="19.5" style="1" bestFit="1" customWidth="1"/>
    <col min="14" max="19" width="12.33203125" style="1" bestFit="1" customWidth="1"/>
    <col min="20" max="21" width="11.6640625" style="19" customWidth="1"/>
    <col min="22" max="23" width="12.33203125" style="1" bestFit="1" customWidth="1"/>
    <col min="24" max="24" width="14.5" style="17" bestFit="1" customWidth="1"/>
    <col min="25" max="26" width="11.6640625" style="18" customWidth="1"/>
    <col min="27" max="27" width="14.5" style="1" bestFit="1" customWidth="1"/>
    <col min="28" max="28" width="11.6640625" style="1" customWidth="1"/>
    <col min="29" max="29" width="15.5" style="1" bestFit="1" customWidth="1"/>
    <col min="30" max="30" width="13.5" style="1" bestFit="1" customWidth="1"/>
    <col min="31" max="38" width="11.6640625" style="1" customWidth="1"/>
    <col min="39" max="39" width="11.6640625" style="19" customWidth="1"/>
    <col min="40" max="44" width="11.6640625" style="1" customWidth="1"/>
    <col min="45" max="49" width="12.1640625" style="1" customWidth="1"/>
    <col min="50" max="57" width="11.6640625" style="1" customWidth="1"/>
    <col min="58" max="90" width="11.5" style="1"/>
    <col min="91" max="91" width="21.33203125" style="1" customWidth="1"/>
    <col min="92" max="96" width="11.5" style="1"/>
    <col min="97" max="97" width="19.83203125" style="1" customWidth="1"/>
    <col min="98" max="16384" width="11.5" style="1"/>
  </cols>
  <sheetData>
    <row r="1" spans="1:97" s="11" customFormat="1" ht="185" customHeight="1">
      <c r="B1" s="5" t="s">
        <v>429</v>
      </c>
      <c r="C1" s="12" t="s">
        <v>0</v>
      </c>
      <c r="D1" s="12" t="s">
        <v>1</v>
      </c>
      <c r="E1" s="13" t="s">
        <v>39</v>
      </c>
      <c r="F1" s="14" t="s">
        <v>2</v>
      </c>
      <c r="G1" s="12" t="s">
        <v>3</v>
      </c>
      <c r="H1" s="11" t="s">
        <v>40</v>
      </c>
      <c r="I1" s="21" t="s">
        <v>365</v>
      </c>
      <c r="J1" s="21" t="s">
        <v>366</v>
      </c>
      <c r="K1" s="6" t="s">
        <v>367</v>
      </c>
      <c r="L1" s="11" t="s">
        <v>45</v>
      </c>
      <c r="M1" s="11" t="s">
        <v>4</v>
      </c>
      <c r="N1" s="11" t="s">
        <v>46</v>
      </c>
      <c r="O1" s="11" t="s">
        <v>5</v>
      </c>
      <c r="P1" s="11" t="s">
        <v>6</v>
      </c>
      <c r="Q1" s="15" t="s">
        <v>7</v>
      </c>
      <c r="R1" s="11" t="s">
        <v>8</v>
      </c>
      <c r="S1" s="11" t="s">
        <v>47</v>
      </c>
      <c r="T1" s="16" t="s">
        <v>48</v>
      </c>
      <c r="U1" s="16" t="s">
        <v>9</v>
      </c>
      <c r="V1" s="14" t="s">
        <v>10</v>
      </c>
      <c r="W1" s="14" t="s">
        <v>49</v>
      </c>
      <c r="X1" s="12" t="s">
        <v>11</v>
      </c>
      <c r="Y1" s="11" t="s">
        <v>12</v>
      </c>
      <c r="Z1" s="14" t="s">
        <v>13</v>
      </c>
      <c r="AA1" s="15" t="s">
        <v>14</v>
      </c>
      <c r="AB1" s="11" t="s">
        <v>15</v>
      </c>
      <c r="AC1" s="15" t="s">
        <v>16</v>
      </c>
      <c r="AD1" s="15" t="s">
        <v>17</v>
      </c>
      <c r="AE1" s="11" t="s">
        <v>18</v>
      </c>
      <c r="AF1" s="11" t="s">
        <v>19</v>
      </c>
      <c r="AG1" s="11" t="s">
        <v>50</v>
      </c>
      <c r="AH1" s="11" t="s">
        <v>20</v>
      </c>
      <c r="AI1" s="14" t="s">
        <v>51</v>
      </c>
      <c r="AJ1" s="15" t="s">
        <v>21</v>
      </c>
      <c r="AK1" s="14" t="s">
        <v>52</v>
      </c>
      <c r="AL1" s="14" t="s">
        <v>22</v>
      </c>
      <c r="AM1" s="16" t="s">
        <v>23</v>
      </c>
      <c r="AN1" s="14" t="s">
        <v>24</v>
      </c>
      <c r="AO1" s="14" t="s">
        <v>25</v>
      </c>
      <c r="AP1" s="14" t="s">
        <v>53</v>
      </c>
      <c r="AQ1" s="11" t="s">
        <v>26</v>
      </c>
      <c r="AR1" s="11" t="s">
        <v>27</v>
      </c>
      <c r="AS1" s="11" t="s">
        <v>28</v>
      </c>
      <c r="AT1" s="15" t="s">
        <v>29</v>
      </c>
      <c r="AU1" s="11" t="s">
        <v>30</v>
      </c>
      <c r="AV1" s="11" t="s">
        <v>31</v>
      </c>
      <c r="AW1" s="11" t="s">
        <v>32</v>
      </c>
      <c r="AX1" s="11" t="s">
        <v>33</v>
      </c>
      <c r="AY1" s="11" t="s">
        <v>34</v>
      </c>
      <c r="AZ1" s="14" t="s">
        <v>35</v>
      </c>
      <c r="BA1" s="14" t="s">
        <v>54</v>
      </c>
      <c r="BB1" s="14" t="s">
        <v>36</v>
      </c>
      <c r="BC1" s="11" t="s">
        <v>37</v>
      </c>
      <c r="BD1" s="11" t="s">
        <v>55</v>
      </c>
      <c r="BE1" s="11" t="s">
        <v>38</v>
      </c>
      <c r="BF1" s="7"/>
      <c r="BG1" s="7" t="s">
        <v>0</v>
      </c>
      <c r="BH1" s="8" t="s">
        <v>1</v>
      </c>
      <c r="BI1" s="13" t="s">
        <v>39</v>
      </c>
      <c r="BJ1" s="7" t="s">
        <v>2</v>
      </c>
      <c r="BK1" s="7" t="s">
        <v>3</v>
      </c>
      <c r="BL1" s="8" t="s">
        <v>365</v>
      </c>
      <c r="BM1" s="8" t="s">
        <v>366</v>
      </c>
      <c r="BN1" s="8" t="s">
        <v>367</v>
      </c>
      <c r="BO1" s="8" t="s">
        <v>4</v>
      </c>
      <c r="BP1" s="8" t="s">
        <v>5</v>
      </c>
      <c r="BQ1" s="8" t="s">
        <v>6</v>
      </c>
      <c r="BR1" s="8" t="s">
        <v>7</v>
      </c>
      <c r="BS1" s="8" t="s">
        <v>8</v>
      </c>
      <c r="BT1" s="10" t="s">
        <v>9</v>
      </c>
      <c r="BU1" s="8" t="s">
        <v>10</v>
      </c>
      <c r="BV1" s="8" t="s">
        <v>11</v>
      </c>
      <c r="BW1" s="8" t="s">
        <v>12</v>
      </c>
      <c r="BX1" s="8" t="s">
        <v>13</v>
      </c>
      <c r="BY1" s="8" t="s">
        <v>15</v>
      </c>
      <c r="BZ1" s="8" t="s">
        <v>16</v>
      </c>
      <c r="CA1" s="8" t="s">
        <v>17</v>
      </c>
      <c r="CB1" s="8" t="s">
        <v>18</v>
      </c>
      <c r="CC1" s="8" t="s">
        <v>19</v>
      </c>
      <c r="CD1" s="8" t="s">
        <v>20</v>
      </c>
      <c r="CE1" s="8" t="s">
        <v>21</v>
      </c>
      <c r="CF1" s="7" t="s">
        <v>24</v>
      </c>
      <c r="CG1" s="7" t="s">
        <v>25</v>
      </c>
      <c r="CH1" s="7" t="s">
        <v>26</v>
      </c>
      <c r="CI1" s="8" t="s">
        <v>27</v>
      </c>
      <c r="CJ1" s="8" t="s">
        <v>28</v>
      </c>
      <c r="CK1" s="7" t="s">
        <v>29</v>
      </c>
      <c r="CL1" s="8" t="s">
        <v>31</v>
      </c>
      <c r="CM1" s="8" t="s">
        <v>32</v>
      </c>
      <c r="CN1" s="8" t="s">
        <v>34</v>
      </c>
      <c r="CO1" s="7" t="s">
        <v>35</v>
      </c>
      <c r="CP1" s="8" t="s">
        <v>36</v>
      </c>
      <c r="CQ1" s="8" t="s">
        <v>37</v>
      </c>
      <c r="CR1" s="7" t="s">
        <v>56</v>
      </c>
      <c r="CS1" s="8" t="s">
        <v>389</v>
      </c>
    </row>
    <row r="2" spans="1:97">
      <c r="A2" s="6" t="s">
        <v>75</v>
      </c>
      <c r="B2" s="5" t="s">
        <v>76</v>
      </c>
      <c r="C2" s="20">
        <v>26.8</v>
      </c>
      <c r="D2" s="20">
        <v>2.7725795331429135E-2</v>
      </c>
      <c r="E2" s="23">
        <v>31.1</v>
      </c>
      <c r="F2" s="23">
        <v>2484.1</v>
      </c>
      <c r="G2" s="23">
        <v>6696.4</v>
      </c>
      <c r="H2" s="21">
        <v>6.85</v>
      </c>
      <c r="I2" s="31">
        <v>47489.520788734262</v>
      </c>
      <c r="J2" s="31">
        <v>42920.458433127686</v>
      </c>
      <c r="K2" s="31">
        <v>66790.583178840039</v>
      </c>
      <c r="L2" s="1">
        <v>53.1</v>
      </c>
      <c r="M2" s="1">
        <v>33</v>
      </c>
      <c r="N2" s="1">
        <v>0</v>
      </c>
      <c r="O2" s="1">
        <v>0.17439837158147017</v>
      </c>
      <c r="P2" s="1">
        <v>32</v>
      </c>
      <c r="Q2" s="1">
        <v>37</v>
      </c>
      <c r="R2" s="1">
        <v>0.89504298141761462</v>
      </c>
      <c r="S2" s="1">
        <v>1.0351966873706005E-3</v>
      </c>
      <c r="T2" s="19">
        <v>1.6415509373255853E-5</v>
      </c>
      <c r="U2" s="24">
        <v>5.5326827082493164</v>
      </c>
      <c r="V2" s="1">
        <v>3.3481383175590967E-3</v>
      </c>
      <c r="W2" s="1">
        <v>1000</v>
      </c>
      <c r="X2" s="17">
        <v>1.3805443382908171E-2</v>
      </c>
      <c r="Y2" s="25">
        <v>0.19332545388883418</v>
      </c>
      <c r="Z2" s="25">
        <v>4.1722554624481161</v>
      </c>
      <c r="AA2" s="1">
        <v>5.745428280639548E-4</v>
      </c>
      <c r="AB2" s="1">
        <v>3339.952416527135</v>
      </c>
      <c r="AC2" s="1">
        <v>1452.0549205025322</v>
      </c>
      <c r="AD2" s="1">
        <v>57.46</v>
      </c>
      <c r="AE2" s="24">
        <v>123.80835864763385</v>
      </c>
      <c r="AF2" s="24">
        <v>1.2442956104927936</v>
      </c>
      <c r="AG2" s="24">
        <v>0.1540541972075683</v>
      </c>
      <c r="AH2" s="24">
        <v>0.25539249482911452</v>
      </c>
      <c r="AI2" s="24">
        <v>2.0814865885288421</v>
      </c>
      <c r="AJ2" s="24">
        <v>72.379263928559695</v>
      </c>
      <c r="AK2" s="24">
        <v>24.672510588003547</v>
      </c>
      <c r="AL2" s="24">
        <v>5.0067303588430354</v>
      </c>
      <c r="AM2" s="24">
        <v>9.9800399201596814</v>
      </c>
      <c r="AN2" s="24">
        <v>2538.25</v>
      </c>
      <c r="AO2" s="1">
        <v>846.08333333333337</v>
      </c>
      <c r="AP2" s="24">
        <v>3384.3333333333335</v>
      </c>
      <c r="AQ2" s="24">
        <v>17.335218093699517</v>
      </c>
      <c r="AR2" s="24">
        <v>205.66666666666666</v>
      </c>
      <c r="AS2" s="24">
        <v>1516.2209652319511</v>
      </c>
      <c r="AT2" s="26">
        <v>317.20865704717818</v>
      </c>
      <c r="AU2" s="24">
        <v>23836.2211579916</v>
      </c>
      <c r="AV2" s="24">
        <v>0.9091201544153128</v>
      </c>
      <c r="AW2" s="26">
        <v>0.75703715618465495</v>
      </c>
      <c r="AX2" s="24">
        <v>0.45480135113398745</v>
      </c>
      <c r="AY2" s="24">
        <v>2.005659879658394E-2</v>
      </c>
      <c r="AZ2" s="24">
        <v>10.073875083948959</v>
      </c>
      <c r="BA2" s="24">
        <v>-0.26547928649706432</v>
      </c>
      <c r="BB2" s="24">
        <v>-0.42551689785786767</v>
      </c>
      <c r="BC2" s="26">
        <v>-0.87358174156441171</v>
      </c>
      <c r="BD2" s="26">
        <v>-0.27672117081665348</v>
      </c>
      <c r="BE2" s="26">
        <v>83509.024643577883</v>
      </c>
      <c r="BG2" s="1">
        <f>6*((C2-C129)/(C130-C129))+1</f>
        <v>4.5035934291581112</v>
      </c>
      <c r="BH2" s="1">
        <f>6*((D2-D130)/(D129-D130))+1</f>
        <v>1.73884413276162</v>
      </c>
      <c r="BI2" s="1">
        <f t="shared" ref="BI2:BI33" si="0">6*((E2-$E$129)/($E$130-$E$129))+1</f>
        <v>2.3996539792387539</v>
      </c>
      <c r="BJ2" s="1">
        <f t="shared" ref="BJ2:BJ33" si="1">6*((F2-$F$129)/($F$130-$F$129))+1</f>
        <v>6.2939477187119426</v>
      </c>
      <c r="BK2" s="1">
        <f>6*((G2-G129)/(G130-G129))+1</f>
        <v>6.8826503956819316</v>
      </c>
      <c r="BL2" s="1">
        <f t="shared" ref="BL2:BL33" si="2">6*((I2-$I$130)/($I$129-$I$130))+1</f>
        <v>1.1809619843615775</v>
      </c>
      <c r="BM2" s="1">
        <f t="shared" ref="BM2:BM33" si="3">6*((J2-$J$130)/($J$129-$J$130))+1</f>
        <v>1.0734811604477466</v>
      </c>
      <c r="BN2" s="1">
        <f t="shared" ref="BN2:BN33" si="4">6*((K2-$K$130)/($K$129-$K$130))+1</f>
        <v>1.0622041809875673</v>
      </c>
      <c r="BO2" s="1">
        <f t="shared" ref="BO2:BO33" si="5">6*((M2-$M$130)/($M$129-$M$130))+1</f>
        <v>1.1412103746397695</v>
      </c>
      <c r="BP2" s="1">
        <f>6*((O2-O130)/(O129-O130))+1</f>
        <v>1.010016587513999</v>
      </c>
      <c r="BQ2" s="1">
        <f>6*((P2-P130)/(P129-P130))+1</f>
        <v>1</v>
      </c>
      <c r="BR2" s="1">
        <f>6*((Q2-Q130)/(Q129-Q130))+1</f>
        <v>1.4959276018099548</v>
      </c>
      <c r="BS2" s="1">
        <f>6*((R2-R130)/(R129-R130))+1</f>
        <v>3.6076071715402867</v>
      </c>
      <c r="BT2" s="1">
        <f>6*((U2-U130)/(U129-U130))+1</f>
        <v>1.6873512040818013</v>
      </c>
      <c r="BU2" s="1">
        <f t="shared" ref="BU2:BU33" si="6">6*((V2-$V$130)/($V$129-$V$130))+1</f>
        <v>1.7617033609748487</v>
      </c>
      <c r="BV2" s="1">
        <f t="shared" ref="BV2:BV33" si="7">6*((X2-$X$130)/($X$129-$X$130))+1</f>
        <v>2.7118239427213418</v>
      </c>
      <c r="BW2" s="1">
        <f>6*((Y2-Y130)/(Y129-Y130))+1</f>
        <v>3.4282130059666018</v>
      </c>
      <c r="BX2" s="1">
        <f>6*((Z2-Z130)/(Z129-Z130))+1</f>
        <v>1.9101151398147804</v>
      </c>
      <c r="BY2" s="1">
        <f>6*((AB2-AB130)/(AB129-AB130))+1</f>
        <v>2.960977383625611</v>
      </c>
      <c r="BZ2" s="1">
        <f>6*((AC2-AC130)/(AC129-AC130))+1</f>
        <v>1.0944122953726689</v>
      </c>
      <c r="CA2" s="1">
        <f>6*((AD2-AD130)/(AD129-AD130))+1</f>
        <v>7</v>
      </c>
      <c r="CB2" s="1">
        <f>6*((AE2-AE130)/(AE129-AE130))+1</f>
        <v>1.0318526358344975</v>
      </c>
      <c r="CC2" s="1">
        <f>6*((AF2-AF130)/(AF129-AF130))+1</f>
        <v>1.9545254862365038</v>
      </c>
      <c r="CD2" s="1">
        <f>6*((AH2-AH130)/(AH129-AH130))+1</f>
        <v>1.6850180804720423</v>
      </c>
      <c r="CE2" s="1">
        <f t="shared" ref="CE2:CE33" si="8">6*((AJ2-$AJ$130)/($AJ$129-$AJ$130))+1</f>
        <v>3.4780611854445307</v>
      </c>
      <c r="CF2" s="1">
        <f>6*((AN2-AN129)/(AN130-AN129))+1</f>
        <v>6.5989477785732582</v>
      </c>
      <c r="CG2" s="1">
        <f>6*((AO2-AO129)/(AO130-AO129))+1</f>
        <v>6.164543212856473</v>
      </c>
      <c r="CH2" s="1">
        <f>6*((AQ2-AQ129)/(AQ130-AQ129))+1</f>
        <v>6.8484211379733448</v>
      </c>
      <c r="CI2" s="1">
        <f t="shared" ref="CI2:CI33" si="9">6*((AR2-$AR$130)/($AR$129-$AR$130))+1</f>
        <v>3.0012878300064392</v>
      </c>
      <c r="CJ2" s="1">
        <f>6*((AS2-AS130)/(AS129-AS130))+1</f>
        <v>1.4953150286339725</v>
      </c>
      <c r="CK2" s="1">
        <f t="shared" ref="CK2:CK33" si="10">6*((AT2-$AT$129)/($AT$130-$AT$129))+1</f>
        <v>4.6445953501769912</v>
      </c>
      <c r="CL2" s="1">
        <f>6*((AV2-AV130)/(AV129-AV130))+1</f>
        <v>3.6048844482040563</v>
      </c>
      <c r="CM2" s="1">
        <f>6*((AW2-AW130)/(AW129-AW130))+1</f>
        <v>5.1620906930233312</v>
      </c>
      <c r="CN2" s="1">
        <f>6*((AY2-AY130)/(AY129-AY130))+1</f>
        <v>4.0654394999665406</v>
      </c>
      <c r="CO2" s="1">
        <f t="shared" ref="CO2:CO33" si="11">6*((AZ2-$AZ$129)/($AZ$130-$AZ$129))+1</f>
        <v>5.8267965077233033</v>
      </c>
      <c r="CP2" s="1">
        <f>6*((BB2-BB130)/(BB129-BB130))+1</f>
        <v>2.0003588575885596</v>
      </c>
      <c r="CQ2" s="1">
        <f>6*((BC2-BC130)/(BC129-BC130))+1</f>
        <v>1.3919782106408618</v>
      </c>
      <c r="CR2" s="1">
        <f t="shared" ref="CR2:CR33" si="12">AVERAGE(BF2:CQ2)</f>
        <v>3.1053732700747463</v>
      </c>
      <c r="CS2" s="62" t="s">
        <v>369</v>
      </c>
    </row>
    <row r="3" spans="1:97">
      <c r="A3" s="6" t="s">
        <v>78</v>
      </c>
      <c r="B3" s="5" t="s">
        <v>79</v>
      </c>
      <c r="C3" s="20">
        <v>19.13</v>
      </c>
      <c r="D3" s="20">
        <v>5.2270829977006106E-2</v>
      </c>
      <c r="E3" s="23">
        <v>12.72</v>
      </c>
      <c r="F3" s="23">
        <v>745.7</v>
      </c>
      <c r="G3" s="23">
        <v>7970.1</v>
      </c>
      <c r="H3" s="21">
        <v>9.0399999999999991</v>
      </c>
      <c r="I3" s="31">
        <v>0</v>
      </c>
      <c r="J3" s="31">
        <v>131542.56614119216</v>
      </c>
      <c r="K3" s="31">
        <v>94375.00443603142</v>
      </c>
      <c r="L3" s="1">
        <v>271.89999999999998</v>
      </c>
      <c r="M3" s="1">
        <v>256.39999999999998</v>
      </c>
      <c r="N3" s="1">
        <v>3.9</v>
      </c>
      <c r="O3" s="1">
        <v>4.7386531730107357</v>
      </c>
      <c r="P3" s="1">
        <v>1383.4</v>
      </c>
      <c r="Q3" s="1">
        <v>94.3</v>
      </c>
      <c r="R3" s="1">
        <v>0.94826984250135771</v>
      </c>
      <c r="S3" s="1">
        <v>1.145451942154677E-3</v>
      </c>
      <c r="T3" s="19">
        <v>7.3228957659016678E-6</v>
      </c>
      <c r="U3" s="24">
        <v>2.9907626339969378</v>
      </c>
      <c r="V3" s="1">
        <v>6.8899584879369969E-4</v>
      </c>
      <c r="W3" s="1">
        <v>866.66666666666663</v>
      </c>
      <c r="X3" s="17">
        <v>1.3525388479620381E-2</v>
      </c>
      <c r="Y3" s="25">
        <v>0.14021148522971924</v>
      </c>
      <c r="Z3" s="25">
        <v>1.2907680637208421</v>
      </c>
      <c r="AA3" s="1">
        <v>5.418942866767235E-4</v>
      </c>
      <c r="AB3" s="1">
        <v>1263.9103842323409</v>
      </c>
      <c r="AC3" s="1">
        <v>4533.5784319453105</v>
      </c>
      <c r="AD3" s="1">
        <v>54.47</v>
      </c>
      <c r="AE3" s="24">
        <v>1568.1315809395967</v>
      </c>
      <c r="AF3" s="24">
        <v>0.24568315294600093</v>
      </c>
      <c r="AG3" s="24">
        <v>0.38526351103943723</v>
      </c>
      <c r="AH3" s="24">
        <v>0.51923724717702369</v>
      </c>
      <c r="AI3" s="24">
        <v>1.706967003031679</v>
      </c>
      <c r="AJ3" s="24">
        <v>72.561841854743037</v>
      </c>
      <c r="AK3" s="24">
        <v>11.057572606511521</v>
      </c>
      <c r="AL3" s="24">
        <v>1.852692628773122</v>
      </c>
      <c r="AM3" s="24">
        <v>5.9602649006622519</v>
      </c>
      <c r="AN3" s="24">
        <v>7586.5555555555557</v>
      </c>
      <c r="AO3" s="1">
        <v>746.21857923497271</v>
      </c>
      <c r="AP3" s="24">
        <v>160.65647058823529</v>
      </c>
      <c r="AQ3" s="24">
        <v>24.315436241610737</v>
      </c>
      <c r="AR3" s="24">
        <v>319.22222222222223</v>
      </c>
      <c r="AS3" s="24">
        <v>765.18018753936053</v>
      </c>
      <c r="AT3" s="26">
        <v>0</v>
      </c>
      <c r="AU3" s="24">
        <v>33198.922303675441</v>
      </c>
      <c r="AV3" s="24">
        <v>0.9344497333256867</v>
      </c>
      <c r="AW3" s="26">
        <v>0.88260595285886334</v>
      </c>
      <c r="AX3" s="24">
        <v>0.92171818546768369</v>
      </c>
      <c r="AY3" s="24">
        <v>4.2455472190981253E-2</v>
      </c>
      <c r="AZ3" s="24">
        <v>5.0314465408805029</v>
      </c>
      <c r="BA3" s="24">
        <v>0.36831249480660377</v>
      </c>
      <c r="BB3" s="24">
        <v>-0.61757196576581019</v>
      </c>
      <c r="BC3" s="26">
        <v>-0.95244992090129288</v>
      </c>
      <c r="BD3" s="26">
        <v>-0.76945135524613428</v>
      </c>
      <c r="BE3" s="26">
        <v>92732.075353255554</v>
      </c>
      <c r="BG3" s="1">
        <f t="shared" ref="BG3:BG34" si="13">6*((C3-$C$129)/($C$130-$C$129))+1</f>
        <v>5.6848049281314168</v>
      </c>
      <c r="BH3" s="1">
        <f t="shared" ref="BH3:BH34" si="14">6*((D3-$D$130)/($D$129-$D$130))+1</f>
        <v>2.512344118010708</v>
      </c>
      <c r="BI3" s="1">
        <f t="shared" si="0"/>
        <v>5.5795847750865057</v>
      </c>
      <c r="BJ3" s="1">
        <f t="shared" si="1"/>
        <v>6.8847545951457132</v>
      </c>
      <c r="BK3" s="1">
        <f t="shared" ref="BK3:BK34" si="15">6*((G3-$G$129)/($G$130-$G$129))+1</f>
        <v>6.8238486367536</v>
      </c>
      <c r="BL3" s="1">
        <f t="shared" si="2"/>
        <v>1.0199127146164999</v>
      </c>
      <c r="BM3" s="1">
        <f t="shared" si="3"/>
        <v>1.2413258288901616</v>
      </c>
      <c r="BN3" s="1">
        <f t="shared" si="4"/>
        <v>1.09128386335379</v>
      </c>
      <c r="BO3" s="1">
        <f t="shared" si="5"/>
        <v>2.4288184438040341</v>
      </c>
      <c r="BP3" s="1">
        <f>6*((O3-O130)/(O129-O130))+1</f>
        <v>1.336214665338797</v>
      </c>
      <c r="BQ3" s="1">
        <f>6*((P3-P130)/(P129-P130))+1</f>
        <v>4.8655606407322658</v>
      </c>
      <c r="BR3" s="1">
        <f>6*((Q3-Q130)/(Q129-Q130))+1</f>
        <v>2.5330316742081451</v>
      </c>
      <c r="BS3" s="1">
        <f>6*((R3-R130)/(R129-R130))+1</f>
        <v>5.5831458796935678</v>
      </c>
      <c r="BT3" s="1">
        <f>6*((U3-U130)/(U129-U130))+1</f>
        <v>1.3715565135400891</v>
      </c>
      <c r="BU3" s="1">
        <f t="shared" si="6"/>
        <v>1.1567469453013768</v>
      </c>
      <c r="BV3" s="1">
        <f t="shared" si="7"/>
        <v>2.6770981700367735</v>
      </c>
      <c r="BW3" s="1">
        <f>6*((Y3-Y130)/(Y129-Y130))+1</f>
        <v>2.7610891125411312</v>
      </c>
      <c r="BX3" s="1">
        <f>6*((Z3-Z130)/(Z129-Z130))+1</f>
        <v>1.8781520633509723</v>
      </c>
      <c r="BY3" s="1">
        <f>6*((AB3-AB130)/(AB129-AB130))+1</f>
        <v>1.7420763440056155</v>
      </c>
      <c r="BZ3" s="1">
        <f>6*((AC3-AC130)/(AC129-AC130))+1</f>
        <v>1.3001857896243454</v>
      </c>
      <c r="CA3" s="1">
        <f>6*((AD3-AD130)/(AD129-AD130))+1</f>
        <v>1</v>
      </c>
      <c r="CB3" s="1">
        <f>6*((AE3-AE130)/(AE129-AE130))+1</f>
        <v>1.5270581550383926</v>
      </c>
      <c r="CC3" s="1">
        <f>6*((AF3-AF130)/(AF129-AF130))+1</f>
        <v>1.1850162098552066</v>
      </c>
      <c r="CD3" s="1">
        <f>6*((AH3-AH130)/(AH129-AH130))+1</f>
        <v>1.768158877987803</v>
      </c>
      <c r="CE3" s="1">
        <f t="shared" si="8"/>
        <v>3.5701502035104671</v>
      </c>
      <c r="CF3" s="1">
        <f>6*((AN3-AN129)/(AN130-AN129))+1</f>
        <v>5.470352868461033</v>
      </c>
      <c r="CG3" s="1">
        <f>6*((AO3-AO129)/(AO130-AO129))+1</f>
        <v>6.2631536963879153</v>
      </c>
      <c r="CH3" s="1">
        <f>6*((AQ3-AQ129)/(AQ130-AQ129))+1</f>
        <v>6.6653346134692937</v>
      </c>
      <c r="CI3" s="1">
        <f t="shared" si="9"/>
        <v>4.3174500965872511</v>
      </c>
      <c r="CJ3" s="1">
        <f>6*((AS3-AS130)/(AS129-AS130))+1</f>
        <v>1.0611860601258913</v>
      </c>
      <c r="CK3" s="1">
        <f t="shared" si="10"/>
        <v>6.9679158537936257</v>
      </c>
      <c r="CL3" s="1">
        <f>6*((AV3-AV130)/(AV129-AV130))+1</f>
        <v>4.7162199837682088</v>
      </c>
      <c r="CM3" s="1">
        <f>6*((AW3-AW130)/(AW129-AW130))+1</f>
        <v>6.2221041382699429</v>
      </c>
      <c r="CN3" s="1">
        <f>6*((AY3-AY130)/(AY129-AY130))+1</f>
        <v>5.6720133060709266</v>
      </c>
      <c r="CO3" s="1">
        <f t="shared" si="11"/>
        <v>6.4140377358490568</v>
      </c>
      <c r="CP3" s="1">
        <f>6*((BB3-BB130)/(BB129-BB130))+1</f>
        <v>1.6411499412322501</v>
      </c>
      <c r="CQ3" s="1">
        <f>6*((BC3-BC130)/(BC129-BC130))+1</f>
        <v>1.1130869195995445</v>
      </c>
      <c r="CR3" s="1">
        <f t="shared" si="12"/>
        <v>3.4066466043830359</v>
      </c>
      <c r="CS3" s="62" t="s">
        <v>390</v>
      </c>
    </row>
    <row r="4" spans="1:97">
      <c r="A4" s="6" t="s">
        <v>81</v>
      </c>
      <c r="B4" s="5" t="s">
        <v>82</v>
      </c>
      <c r="C4" s="20">
        <v>23.82</v>
      </c>
      <c r="D4" s="20">
        <v>1.9655087789750798E-2</v>
      </c>
      <c r="E4" s="23">
        <v>30.36</v>
      </c>
      <c r="F4" s="23">
        <v>4424</v>
      </c>
      <c r="G4" s="23">
        <v>8637.2999999999993</v>
      </c>
      <c r="H4" s="21">
        <v>6.67</v>
      </c>
      <c r="I4" s="31">
        <v>31640.82842236654</v>
      </c>
      <c r="J4" s="31">
        <v>98552.95750099876</v>
      </c>
      <c r="K4" s="31">
        <v>69900.340575754715</v>
      </c>
      <c r="L4" s="1">
        <v>53</v>
      </c>
      <c r="M4" s="1">
        <v>101.6</v>
      </c>
      <c r="N4" s="1">
        <v>15.3</v>
      </c>
      <c r="O4" s="1">
        <v>1.3994377886352989</v>
      </c>
      <c r="P4" s="1">
        <v>273.10000000000002</v>
      </c>
      <c r="Q4" s="1">
        <v>209.9</v>
      </c>
      <c r="R4" s="1">
        <v>0.93599281682914315</v>
      </c>
      <c r="S4" s="1">
        <v>6.852131012744963E-5</v>
      </c>
      <c r="T4" s="19">
        <v>0</v>
      </c>
      <c r="U4" s="24">
        <v>8.5734282331413816</v>
      </c>
      <c r="V4" s="1">
        <v>3.1675548756951565E-3</v>
      </c>
      <c r="W4" s="1">
        <v>979.67921707217624</v>
      </c>
      <c r="X4" s="17">
        <v>2.1060616201503693E-2</v>
      </c>
      <c r="Y4" s="25">
        <v>0.22675858376280034</v>
      </c>
      <c r="Z4" s="25">
        <v>9.7243267167381973</v>
      </c>
      <c r="AA4" s="1">
        <v>5.3543939495348373E-4</v>
      </c>
      <c r="AB4" s="1">
        <v>3188.6800778618117</v>
      </c>
      <c r="AC4" s="1">
        <v>1229.8844256334069</v>
      </c>
      <c r="AD4" s="1">
        <v>54.47</v>
      </c>
      <c r="AE4" s="24">
        <v>96.492668332901715</v>
      </c>
      <c r="AF4" s="24">
        <v>1.5237712781384556</v>
      </c>
      <c r="AG4" s="24">
        <v>0.14703275655661571</v>
      </c>
      <c r="AH4" s="24">
        <v>0.58556990830600364</v>
      </c>
      <c r="AI4" s="24">
        <v>2.0257457109073465</v>
      </c>
      <c r="AJ4" s="24">
        <v>72.871070655690161</v>
      </c>
      <c r="AK4" s="24">
        <v>23.180063806527897</v>
      </c>
      <c r="AL4" s="24">
        <v>3.7926957142538429</v>
      </c>
      <c r="AM4" s="24">
        <v>8.6621751684311832</v>
      </c>
      <c r="AN4" s="24">
        <v>2134.4285714285716</v>
      </c>
      <c r="AO4" s="1">
        <v>1042.3953488372092</v>
      </c>
      <c r="AP4" s="24">
        <v>0</v>
      </c>
      <c r="AQ4" s="24">
        <v>18.918478260869566</v>
      </c>
      <c r="AR4" s="24">
        <v>183</v>
      </c>
      <c r="AS4" s="24">
        <v>1557.3480547932982</v>
      </c>
      <c r="AT4" s="26">
        <v>152.80260156616023</v>
      </c>
      <c r="AU4" s="24">
        <v>27438.69053016101</v>
      </c>
      <c r="AV4" s="24">
        <v>0.87620205593014255</v>
      </c>
      <c r="AW4" s="26">
        <v>0.83453078368519951</v>
      </c>
      <c r="AX4" s="24">
        <v>0.47010058582955677</v>
      </c>
      <c r="AY4" s="24">
        <v>3.4217374087224854E-2</v>
      </c>
      <c r="AZ4" s="24">
        <v>11.627906976744185</v>
      </c>
      <c r="BA4" s="24">
        <v>-0.34256288528334877</v>
      </c>
      <c r="BB4" s="24">
        <v>-0.34429367425416835</v>
      </c>
      <c r="BC4" s="26">
        <v>-0.72389000580073737</v>
      </c>
      <c r="BD4" s="26">
        <v>-0.23632832602110276</v>
      </c>
      <c r="BE4" s="26">
        <v>84273.292149746936</v>
      </c>
      <c r="BG4" s="1">
        <f t="shared" si="13"/>
        <v>4.9625256673511302</v>
      </c>
      <c r="BH4" s="1">
        <f t="shared" si="14"/>
        <v>1.4845078788275545</v>
      </c>
      <c r="BI4" s="1">
        <f t="shared" si="0"/>
        <v>2.5276816608996535</v>
      </c>
      <c r="BJ4" s="1">
        <f t="shared" si="1"/>
        <v>5.6346597184853717</v>
      </c>
      <c r="BK4" s="1">
        <f t="shared" si="15"/>
        <v>6.7930466162173806</v>
      </c>
      <c r="BL4" s="1">
        <f t="shared" si="2"/>
        <v>1.1272149620790657</v>
      </c>
      <c r="BM4" s="1">
        <f t="shared" si="3"/>
        <v>1.1788455960514381</v>
      </c>
      <c r="BN4" s="1">
        <f t="shared" si="4"/>
        <v>1.0654825081453181</v>
      </c>
      <c r="BO4" s="1">
        <f t="shared" si="5"/>
        <v>1.5365994236311238</v>
      </c>
      <c r="BP4" s="1">
        <f>6*((O4-O130)/(O129-O130))+1</f>
        <v>1.0975676819396292</v>
      </c>
      <c r="BQ4" s="1">
        <f>6*((P4-P130)/(P129-P130))+1</f>
        <v>1.6896453089244852</v>
      </c>
      <c r="BR4" s="1">
        <f>6*((Q4-Q130)/(Q129-Q130))+1</f>
        <v>4.6253393665158375</v>
      </c>
      <c r="BS4" s="1">
        <f>6*((R4-R130)/(R129-R130))+1</f>
        <v>5.1274785917373524</v>
      </c>
      <c r="BT4" s="1">
        <f>6*((U4-U130)/(U129-U130))+1</f>
        <v>2.0651173273269672</v>
      </c>
      <c r="BU4" s="1">
        <f t="shared" si="6"/>
        <v>1.7206205258115606</v>
      </c>
      <c r="BV4" s="1">
        <f t="shared" si="7"/>
        <v>3.6114385508858975</v>
      </c>
      <c r="BW4" s="1">
        <f>6*((Y4-Y130)/(Y129-Y130))+1</f>
        <v>3.848140952117018</v>
      </c>
      <c r="BX4" s="1">
        <f>6*((Z4-Z130)/(Z129-Z130))+1</f>
        <v>1.9717018321986404</v>
      </c>
      <c r="BY4" s="1">
        <f>6*((AB4-AB130)/(AB129-AB130))+1</f>
        <v>2.8721612575565758</v>
      </c>
      <c r="BZ4" s="1">
        <f>6*((AC4-AC130)/(AC129-AC130))+1</f>
        <v>1.0795765172651575</v>
      </c>
      <c r="CA4" s="1">
        <f>6*((AD4-AD130)/(AD129-AD130))+1</f>
        <v>1</v>
      </c>
      <c r="CB4" s="1">
        <f>6*((AE4-AE130)/(AE129-AE130))+1</f>
        <v>1.022487086353645</v>
      </c>
      <c r="CC4" s="1">
        <f>6*((AF4-AF130)/(AF129-AF130))+1</f>
        <v>2.1698834232929984</v>
      </c>
      <c r="CD4" s="1">
        <f>6*((AH4-AH130)/(AH129-AH130))+1</f>
        <v>1.7890611331910216</v>
      </c>
      <c r="CE4" s="1">
        <f t="shared" si="8"/>
        <v>3.7261196420521885</v>
      </c>
      <c r="CF4" s="1">
        <f>6*((AN4-AN129)/(AN130-AN129))+1</f>
        <v>6.689225754790133</v>
      </c>
      <c r="CG4" s="1">
        <f>6*((AO4-AO129)/(AO130-AO129))+1</f>
        <v>5.9706968158303271</v>
      </c>
      <c r="CH4" s="1">
        <f>6*((AQ4-AQ129)/(AQ130-AQ129))+1</f>
        <v>6.8068932666016453</v>
      </c>
      <c r="CI4" s="1">
        <f t="shared" si="9"/>
        <v>2.7385705086928525</v>
      </c>
      <c r="CJ4" s="1">
        <f>6*((AS4-AS130)/(AS129-AS130))+1</f>
        <v>1.5190879867732909</v>
      </c>
      <c r="CK4" s="1">
        <f t="shared" si="10"/>
        <v>5.8487489920524496</v>
      </c>
      <c r="CL4" s="1">
        <f>6*((AV4-AV130)/(AV129-AV130))+1</f>
        <v>2.160602538140902</v>
      </c>
      <c r="CM4" s="1">
        <f>6*((AW4-AW130)/(AW129-AW130))+1</f>
        <v>5.8162682375022783</v>
      </c>
      <c r="CN4" s="1">
        <f>6*((AY4-AY130)/(AY129-AY130))+1</f>
        <v>5.0811303454607835</v>
      </c>
      <c r="CO4" s="1">
        <f t="shared" si="11"/>
        <v>5.6458139534883722</v>
      </c>
      <c r="CP4" s="1">
        <f>6*((BB4-BB130)/(BB129-BB130))+1</f>
        <v>2.1522741725628878</v>
      </c>
      <c r="CQ4" s="1">
        <f>6*((BC4-BC130)/(BC129-BC130))+1</f>
        <v>1.9213136383933362</v>
      </c>
      <c r="CR4" s="1">
        <f t="shared" si="12"/>
        <v>3.1912845794363855</v>
      </c>
      <c r="CS4" s="62" t="s">
        <v>369</v>
      </c>
    </row>
    <row r="5" spans="1:97">
      <c r="A5" s="6" t="s">
        <v>84</v>
      </c>
      <c r="B5" s="5" t="s">
        <v>85</v>
      </c>
      <c r="C5" s="20">
        <v>27.35</v>
      </c>
      <c r="D5" s="20">
        <v>3.2175551965535808E-2</v>
      </c>
      <c r="E5" s="23">
        <v>30.03</v>
      </c>
      <c r="F5" s="23">
        <v>4548</v>
      </c>
      <c r="G5" s="23">
        <v>13644.1</v>
      </c>
      <c r="H5" s="21">
        <v>6.75</v>
      </c>
      <c r="I5" s="31">
        <v>0</v>
      </c>
      <c r="J5" s="31">
        <v>56176.422123486394</v>
      </c>
      <c r="K5" s="31">
        <v>58583.418056879513</v>
      </c>
      <c r="L5" s="1">
        <v>8.1999999999999993</v>
      </c>
      <c r="M5" s="1">
        <v>34.5</v>
      </c>
      <c r="N5" s="1">
        <v>0</v>
      </c>
      <c r="O5" s="1">
        <v>0.14196284329563813</v>
      </c>
      <c r="P5" s="1">
        <v>70.400000000000006</v>
      </c>
      <c r="Q5" s="1">
        <v>27.2</v>
      </c>
      <c r="R5" s="1">
        <v>0.95426452410383189</v>
      </c>
      <c r="S5" s="1">
        <v>0</v>
      </c>
      <c r="T5" s="19">
        <v>0</v>
      </c>
      <c r="U5" s="24">
        <v>6.3737229708555319</v>
      </c>
      <c r="V5" s="1">
        <v>6.5945402914808059E-3</v>
      </c>
      <c r="W5" s="1">
        <v>724.76577691355851</v>
      </c>
      <c r="X5" s="17">
        <v>3.6214324178782981E-2</v>
      </c>
      <c r="Y5" s="25">
        <v>0.34134356488960688</v>
      </c>
      <c r="Z5" s="25">
        <v>5.2447530536378117</v>
      </c>
      <c r="AA5" s="1">
        <v>8.0775444264943462E-4</v>
      </c>
      <c r="AB5" s="1">
        <v>4877.739633817986</v>
      </c>
      <c r="AC5" s="1">
        <v>245.55251779483962</v>
      </c>
      <c r="AD5" s="1">
        <v>54.47</v>
      </c>
      <c r="AE5" s="24">
        <v>86.59050079719303</v>
      </c>
      <c r="AF5" s="24">
        <v>1.6289714593430265</v>
      </c>
      <c r="AG5" s="24">
        <v>0.14105345444884701</v>
      </c>
      <c r="AH5" s="24">
        <v>0.37311523963381799</v>
      </c>
      <c r="AI5" s="24">
        <v>1.9049542272482498</v>
      </c>
      <c r="AJ5" s="24">
        <v>72.307485191168553</v>
      </c>
      <c r="AK5" s="24">
        <v>24.636510500807752</v>
      </c>
      <c r="AL5" s="24">
        <v>3.6348949919224558</v>
      </c>
      <c r="AM5" s="24">
        <v>2.7322404371584699</v>
      </c>
      <c r="AN5" s="24">
        <v>2122.2857142857142</v>
      </c>
      <c r="AO5" s="1">
        <v>675.27272727272725</v>
      </c>
      <c r="AP5" s="24">
        <v>2476</v>
      </c>
      <c r="AQ5" s="24">
        <v>15.256637168141593</v>
      </c>
      <c r="AR5" s="24">
        <v>116</v>
      </c>
      <c r="AS5" s="24">
        <v>4375.7927544426493</v>
      </c>
      <c r="AT5" s="26">
        <v>0</v>
      </c>
      <c r="AU5" s="24">
        <v>16528.844762711338</v>
      </c>
      <c r="AV5" s="24">
        <v>0.89025893958076452</v>
      </c>
      <c r="AW5" s="26">
        <v>0.61344019728729959</v>
      </c>
      <c r="AX5" s="24">
        <v>0.62607891491985201</v>
      </c>
      <c r="AY5" s="24">
        <v>5.5186333470950914E-2</v>
      </c>
      <c r="AZ5" s="24">
        <v>17.391304347826086</v>
      </c>
      <c r="BA5" s="24">
        <v>0.25380559182915818</v>
      </c>
      <c r="BB5" s="24">
        <v>-0.33059319893960704</v>
      </c>
      <c r="BC5" s="26">
        <v>-0.77040913533788657</v>
      </c>
      <c r="BD5" s="26">
        <v>-0.30383874638886454</v>
      </c>
      <c r="BE5" s="26">
        <v>53012.201596467967</v>
      </c>
      <c r="BG5" s="1">
        <f t="shared" si="13"/>
        <v>4.4188911704312117</v>
      </c>
      <c r="BH5" s="1">
        <f t="shared" si="14"/>
        <v>1.8790715449671174</v>
      </c>
      <c r="BI5" s="1">
        <f t="shared" si="0"/>
        <v>2.5847750865051897</v>
      </c>
      <c r="BJ5" s="1">
        <f t="shared" si="1"/>
        <v>5.5925174884590323</v>
      </c>
      <c r="BK5" s="1">
        <f t="shared" si="15"/>
        <v>6.5619021971215439</v>
      </c>
      <c r="BL5" s="1">
        <f t="shared" si="2"/>
        <v>1.0199127146164999</v>
      </c>
      <c r="BM5" s="1">
        <f t="shared" si="3"/>
        <v>1.0985871175055755</v>
      </c>
      <c r="BN5" s="1">
        <f t="shared" si="4"/>
        <v>1.0535521323312433</v>
      </c>
      <c r="BO5" s="1">
        <f t="shared" si="5"/>
        <v>1.1498559077809798</v>
      </c>
      <c r="BP5" s="1">
        <f>6*((O5-O130)/(O129-O130))+1</f>
        <v>1.0076984857777074</v>
      </c>
      <c r="BQ5" s="1">
        <f>6*((P5-P130)/(P129-P130))+1</f>
        <v>1.1098398169336385</v>
      </c>
      <c r="BR5" s="1">
        <f>6*((Q5-Q130)/(Q129-Q130))+1</f>
        <v>1.318552036199095</v>
      </c>
      <c r="BS5" s="1">
        <f>6*((R5-R130)/(R129-R130))+1</f>
        <v>5.8056411632330134</v>
      </c>
      <c r="BT5" s="1">
        <f>6*((U5-U130)/(U129-U130))+1</f>
        <v>1.7918375929943111</v>
      </c>
      <c r="BU5" s="1">
        <f t="shared" si="6"/>
        <v>2.5002616462294132</v>
      </c>
      <c r="BV5" s="1">
        <f t="shared" si="7"/>
        <v>5.4904423189669496</v>
      </c>
      <c r="BW5" s="1">
        <f>6*((Y5-Y130)/(Y129-Y130))+1</f>
        <v>5.2873551676467576</v>
      </c>
      <c r="BX5" s="1">
        <f>6*((Z5-Z130)/(Z129-Z130))+1</f>
        <v>1.9220118854085968</v>
      </c>
      <c r="BY5" s="1">
        <f>6*((AB5-AB130)/(AB129-AB130))+1</f>
        <v>3.8638543045703386</v>
      </c>
      <c r="BZ5" s="1">
        <f>6*((AC5-AC130)/(AC129-AC130))+1</f>
        <v>1.0138462330641043</v>
      </c>
      <c r="CA5" s="1">
        <f>6*((AD5-AD130)/(AD129-AD130))+1</f>
        <v>1</v>
      </c>
      <c r="CB5" s="1">
        <f>6*((AE5-AE130)/(AE129-AE130))+1</f>
        <v>1.0190919958779943</v>
      </c>
      <c r="CC5" s="1">
        <f>6*((AF5-AF130)/(AF129-AF130))+1</f>
        <v>2.2509484197309355</v>
      </c>
      <c r="CD5" s="1">
        <f>6*((AH5-AH130)/(AH129-AH130))+1</f>
        <v>1.7221139969218089</v>
      </c>
      <c r="CE5" s="1">
        <f t="shared" si="8"/>
        <v>3.4418572829107421</v>
      </c>
      <c r="CF5" s="1">
        <f>6*((AN5-AN129)/(AN130-AN129))+1</f>
        <v>6.6919404016384343</v>
      </c>
      <c r="CG5" s="1">
        <f>6*((AO5-AO129)/(AO130-AO129))+1</f>
        <v>6.3332084902910433</v>
      </c>
      <c r="CH5" s="1">
        <f>6*((AQ5-AQ129)/(AQ130-AQ129))+1</f>
        <v>6.9029409465948985</v>
      </c>
      <c r="CI5" s="1">
        <f t="shared" si="9"/>
        <v>1.9620090148100451</v>
      </c>
      <c r="CJ5" s="1">
        <f>6*((AS5-AS130)/(AS129-AS130))+1</f>
        <v>3.1482518439142964</v>
      </c>
      <c r="CK5" s="1">
        <f t="shared" si="10"/>
        <v>6.9679158537936257</v>
      </c>
      <c r="CL5" s="1">
        <f>6*((AV5-AV130)/(AV129-AV130))+1</f>
        <v>2.7773484530849868</v>
      </c>
      <c r="CM5" s="1">
        <f>6*((AW5-AW130)/(AW129-AW130))+1</f>
        <v>3.9498890063045597</v>
      </c>
      <c r="CN5" s="1">
        <f>6*((AY5-AY130)/(AY129-AY130))+1</f>
        <v>6.5851426363462506</v>
      </c>
      <c r="CO5" s="1">
        <f t="shared" si="11"/>
        <v>4.974608695652174</v>
      </c>
      <c r="CP5" s="1">
        <f>6*((BB5-BB130)/(BB129-BB130))+1</f>
        <v>2.1778987652639188</v>
      </c>
      <c r="CQ5" s="1">
        <f>6*((BC5-BC130)/(BC129-BC130))+1</f>
        <v>1.7568140873219593</v>
      </c>
      <c r="CR5" s="1">
        <f t="shared" si="12"/>
        <v>3.2468212405729728</v>
      </c>
      <c r="CS5" s="62" t="s">
        <v>391</v>
      </c>
    </row>
    <row r="6" spans="1:97" ht="28">
      <c r="A6" s="6" t="s">
        <v>87</v>
      </c>
      <c r="B6" s="5" t="s">
        <v>88</v>
      </c>
      <c r="C6" s="20">
        <v>17.72</v>
      </c>
      <c r="D6" s="20">
        <v>3.1005126885332503E-2</v>
      </c>
      <c r="E6" s="23">
        <v>23.7</v>
      </c>
      <c r="F6" s="23">
        <v>5429.2</v>
      </c>
      <c r="G6" s="23">
        <v>13666.6</v>
      </c>
      <c r="H6" s="21">
        <v>7.3</v>
      </c>
      <c r="I6" s="31">
        <v>13099.532086043833</v>
      </c>
      <c r="J6" s="31">
        <v>20908.970379332328</v>
      </c>
      <c r="K6" s="31">
        <v>19538.984438958774</v>
      </c>
      <c r="L6" s="1">
        <v>50.6</v>
      </c>
      <c r="M6" s="1">
        <v>57.2</v>
      </c>
      <c r="N6" s="1">
        <v>21.5</v>
      </c>
      <c r="O6" s="1">
        <v>7.3431830033930909</v>
      </c>
      <c r="P6" s="1">
        <v>726</v>
      </c>
      <c r="Q6" s="1">
        <v>57.6</v>
      </c>
      <c r="R6" s="1">
        <v>0.94409444239827867</v>
      </c>
      <c r="S6" s="1">
        <v>4.9278278545469476E-4</v>
      </c>
      <c r="T6" s="19">
        <v>2.0317907526430211E-5</v>
      </c>
      <c r="U6" s="24">
        <v>6.2960448530073725</v>
      </c>
      <c r="V6" s="1">
        <v>1.6534250710802882E-3</v>
      </c>
      <c r="W6" s="1">
        <v>999.99999999999989</v>
      </c>
      <c r="X6" s="17">
        <v>1.4459577522976167E-2</v>
      </c>
      <c r="Y6" s="25">
        <v>0.17795100675231793</v>
      </c>
      <c r="Z6" s="25">
        <v>1.1316842289515141</v>
      </c>
      <c r="AA6" s="1">
        <v>2.8445070537002297E-4</v>
      </c>
      <c r="AB6" s="1">
        <v>2524.8047787718501</v>
      </c>
      <c r="AC6" s="1">
        <v>1382.7908459844896</v>
      </c>
      <c r="AD6" s="1">
        <v>54.47</v>
      </c>
      <c r="AE6" s="24">
        <v>307.90155907973951</v>
      </c>
      <c r="AF6" s="24">
        <v>0.8093299831361368</v>
      </c>
      <c r="AG6" s="24">
        <v>0.2491939636175958</v>
      </c>
      <c r="AH6" s="24">
        <v>1.311507385559386</v>
      </c>
      <c r="AI6" s="24">
        <v>2.1665662059016748</v>
      </c>
      <c r="AJ6" s="24">
        <v>72.656160050930225</v>
      </c>
      <c r="AK6" s="24">
        <v>23.067597678340434</v>
      </c>
      <c r="AL6" s="24">
        <v>2.8241891461737998</v>
      </c>
      <c r="AM6" s="24">
        <v>7.9271873165002935</v>
      </c>
      <c r="AN6" s="24">
        <v>5091.4827586206893</v>
      </c>
      <c r="AO6" s="1">
        <v>2171.3676470588234</v>
      </c>
      <c r="AP6" s="24">
        <v>0</v>
      </c>
      <c r="AQ6" s="24">
        <v>22.622630672027569</v>
      </c>
      <c r="AR6" s="24">
        <v>214.27272727272728</v>
      </c>
      <c r="AS6" s="24">
        <v>1733.1287046656689</v>
      </c>
      <c r="AT6" s="26">
        <v>64.265541506098756</v>
      </c>
      <c r="AU6" s="24">
        <v>9365.1388457023531</v>
      </c>
      <c r="AV6" s="24">
        <v>0.9246139180171592</v>
      </c>
      <c r="AW6" s="26">
        <v>0.71260247855100101</v>
      </c>
      <c r="AX6" s="24">
        <v>0.56533841754051473</v>
      </c>
      <c r="AY6" s="24">
        <v>5.0162210909262733E-2</v>
      </c>
      <c r="AZ6" s="24">
        <v>7.8556881000872849</v>
      </c>
      <c r="BA6" s="24">
        <v>4.9224913127908755E-2</v>
      </c>
      <c r="BB6" s="24">
        <v>-0.34734930455075846</v>
      </c>
      <c r="BC6" s="26">
        <v>-0.91423561527749286</v>
      </c>
      <c r="BD6" s="26">
        <v>-0.71903135672151508</v>
      </c>
      <c r="BE6" s="26">
        <v>28392.313532728778</v>
      </c>
      <c r="BG6" s="1">
        <f t="shared" si="13"/>
        <v>5.901950718685832</v>
      </c>
      <c r="BH6" s="1">
        <f t="shared" si="14"/>
        <v>1.8421873524880672</v>
      </c>
      <c r="BI6" s="1">
        <f t="shared" si="0"/>
        <v>3.6799307958477505</v>
      </c>
      <c r="BJ6" s="1">
        <f t="shared" si="1"/>
        <v>5.2930357699170179</v>
      </c>
      <c r="BK6" s="1">
        <f t="shared" si="15"/>
        <v>6.5608634599182087</v>
      </c>
      <c r="BL6" s="1">
        <f t="shared" si="2"/>
        <v>1.0643366220685211</v>
      </c>
      <c r="BM6" s="1">
        <f t="shared" si="3"/>
        <v>1.0317927938554763</v>
      </c>
      <c r="BN6" s="1">
        <f t="shared" si="4"/>
        <v>1.0123912278775311</v>
      </c>
      <c r="BO6" s="1">
        <f t="shared" si="5"/>
        <v>1.2806916426512969</v>
      </c>
      <c r="BP6" s="1">
        <f>6*((O6-O130)/(O129-O130))+1</f>
        <v>1.5223551551383645</v>
      </c>
      <c r="BQ6" s="1">
        <f>6*((P6-P130)/(P129-P130))+1</f>
        <v>2.98512585812357</v>
      </c>
      <c r="BR6" s="1">
        <f>6*((Q6-Q130)/(Q129-Q130))+1</f>
        <v>1.8687782805429864</v>
      </c>
      <c r="BS6" s="1">
        <f>6*((R6-R130)/(R129-R130))+1</f>
        <v>5.4281740410821939</v>
      </c>
      <c r="BT6" s="1">
        <f>6*((U6-U130)/(U129-U130))+1</f>
        <v>1.7821872749389973</v>
      </c>
      <c r="BU6" s="1">
        <f t="shared" si="6"/>
        <v>1.3761551388594042</v>
      </c>
      <c r="BV6" s="1">
        <f t="shared" si="7"/>
        <v>2.7929341578489595</v>
      </c>
      <c r="BW6" s="1">
        <f>6*((Y6-Y130)/(Y129-Y130))+1</f>
        <v>3.2351063469857229</v>
      </c>
      <c r="BX6" s="1">
        <f>6*((Z6-Z130)/(Z129-Z130))+1</f>
        <v>1.8763874161145715</v>
      </c>
      <c r="BY6" s="1">
        <f>6*((AB6-AB130)/(AB129-AB130))+1</f>
        <v>2.4823819180003692</v>
      </c>
      <c r="BZ6" s="1">
        <f>6*((AC6-AC130)/(AC129-AC130))+1</f>
        <v>1.0897870797652718</v>
      </c>
      <c r="CA6" s="1">
        <f>6*((AD6-AD130)/(AD129-AD130))+1</f>
        <v>1</v>
      </c>
      <c r="CB6" s="1">
        <f>6*((AE6-AE130)/(AE129-AE130))+1</f>
        <v>1.0949714498886132</v>
      </c>
      <c r="CC6" s="1">
        <f>6*((AF6-AF130)/(AF129-AF130))+1</f>
        <v>1.6193503313218414</v>
      </c>
      <c r="CD6" s="1">
        <f>6*((AH6-AH130)/(AH129-AH130))+1</f>
        <v>2.0178131559935841</v>
      </c>
      <c r="CE6" s="1">
        <f t="shared" si="8"/>
        <v>3.6177226031657606</v>
      </c>
      <c r="CF6" s="1">
        <f>6*((AN6-AN129)/(AN130-AN129))+1</f>
        <v>6.0281492276535342</v>
      </c>
      <c r="CG6" s="1">
        <f>6*((AO6-AO129)/(AO130-AO129))+1</f>
        <v>4.8559040621067684</v>
      </c>
      <c r="CH6" s="1">
        <f>6*((AQ6-AQ129)/(AQ130-AQ129))+1</f>
        <v>6.7097357885942905</v>
      </c>
      <c r="CI6" s="1">
        <f t="shared" si="9"/>
        <v>3.101036117777908</v>
      </c>
      <c r="CJ6" s="1">
        <f>6*((AS6-AS130)/(AS129-AS130))+1</f>
        <v>1.620695615119681</v>
      </c>
      <c r="CK6" s="1">
        <f t="shared" si="10"/>
        <v>6.4972179489916826</v>
      </c>
      <c r="CL6" s="1">
        <f>6*((AV6-AV130)/(AV129-AV130))+1</f>
        <v>4.2846734858066622</v>
      </c>
      <c r="CM6" s="1">
        <f>6*((AW6-AW130)/(AW129-AW130))+1</f>
        <v>4.7869867103907842</v>
      </c>
      <c r="CN6" s="1">
        <f>6*((AY6-AY130)/(AY129-AY130))+1</f>
        <v>6.2247841681259128</v>
      </c>
      <c r="CO6" s="1">
        <f t="shared" si="11"/>
        <v>6.0851265638638345</v>
      </c>
      <c r="CP6" s="1">
        <f>6*((BB6-BB130)/(BB129-BB130))+1</f>
        <v>2.146559094801181</v>
      </c>
      <c r="CQ6" s="1">
        <f>6*((BC6-BC130)/(BC129-BC130))+1</f>
        <v>1.2482192013547189</v>
      </c>
      <c r="CR6" s="1">
        <f t="shared" si="12"/>
        <v>3.1633918533964018</v>
      </c>
      <c r="CS6" s="62" t="s">
        <v>392</v>
      </c>
    </row>
    <row r="7" spans="1:97">
      <c r="A7" s="6" t="s">
        <v>90</v>
      </c>
      <c r="B7" s="5" t="s">
        <v>91</v>
      </c>
      <c r="C7" s="20">
        <v>28.67</v>
      </c>
      <c r="D7" s="20">
        <v>7.6152856880396844E-2</v>
      </c>
      <c r="E7" s="23">
        <v>14.77</v>
      </c>
      <c r="F7" s="23">
        <v>2108.6</v>
      </c>
      <c r="G7" s="23">
        <v>11597.5</v>
      </c>
      <c r="H7" s="21">
        <v>8.8800000000000008</v>
      </c>
      <c r="I7" s="31">
        <v>0</v>
      </c>
      <c r="J7" s="31">
        <v>118160.77285968444</v>
      </c>
      <c r="K7" s="31">
        <v>58003.60855276083</v>
      </c>
      <c r="L7" s="1">
        <v>19.8</v>
      </c>
      <c r="M7" s="1">
        <v>27.5</v>
      </c>
      <c r="N7" s="1">
        <v>0</v>
      </c>
      <c r="O7" s="1">
        <v>0.38829689509461696</v>
      </c>
      <c r="P7" s="1">
        <v>47.1</v>
      </c>
      <c r="Q7" s="1">
        <v>27.5</v>
      </c>
      <c r="R7" s="1">
        <v>0.9654565456545654</v>
      </c>
      <c r="S7" s="1">
        <v>6.8368277119416595E-4</v>
      </c>
      <c r="T7" s="19">
        <v>0</v>
      </c>
      <c r="U7" s="24">
        <v>4.0103366058906031</v>
      </c>
      <c r="V7" s="1">
        <v>1.2678852778988917E-3</v>
      </c>
      <c r="W7" s="1">
        <v>1000</v>
      </c>
      <c r="X7" s="17">
        <v>2.6364137424214586E-2</v>
      </c>
      <c r="Y7" s="25">
        <v>0.24839243064486496</v>
      </c>
      <c r="Z7" s="25">
        <v>72.945227120908484</v>
      </c>
      <c r="AA7" s="1">
        <v>1.4697776961234614E-3</v>
      </c>
      <c r="AB7" s="1">
        <v>3199.2926694837406</v>
      </c>
      <c r="AC7" s="1">
        <v>634.11631753357688</v>
      </c>
      <c r="AD7" s="1">
        <v>54.47</v>
      </c>
      <c r="AE7" s="24">
        <v>1150.1832617229966</v>
      </c>
      <c r="AF7" s="24">
        <v>0.68895829505787254</v>
      </c>
      <c r="AG7" s="24">
        <v>0.79242829900077849</v>
      </c>
      <c r="AH7" s="24">
        <v>2.608763549513136</v>
      </c>
      <c r="AI7" s="24">
        <v>2.3424582031967662</v>
      </c>
      <c r="AJ7" s="24">
        <v>75.445526364137422</v>
      </c>
      <c r="AK7" s="24">
        <v>21.771082123828769</v>
      </c>
      <c r="AL7" s="24">
        <v>4.4093330883703832</v>
      </c>
      <c r="AM7" s="24">
        <v>16.877637130801688</v>
      </c>
      <c r="AN7" s="24">
        <v>5443</v>
      </c>
      <c r="AO7" s="1">
        <v>777.57142857142856</v>
      </c>
      <c r="AP7" s="24">
        <v>0</v>
      </c>
      <c r="AQ7" s="24">
        <v>21.35672514619883</v>
      </c>
      <c r="AR7" s="24">
        <v>307.66666666666669</v>
      </c>
      <c r="AS7" s="24">
        <v>2858.5743725886459</v>
      </c>
      <c r="AT7" s="26">
        <v>20.383979423112255</v>
      </c>
      <c r="AU7" s="24">
        <v>58250.626266174615</v>
      </c>
      <c r="AV7" s="24">
        <v>0.96242367308595589</v>
      </c>
      <c r="AW7" s="26">
        <v>0.97463597933302015</v>
      </c>
      <c r="AX7" s="24">
        <v>0.96195396899953034</v>
      </c>
      <c r="AY7" s="24">
        <v>5.2313383831806066E-2</v>
      </c>
      <c r="AZ7" s="24">
        <v>8.3333333333333339</v>
      </c>
      <c r="BA7" s="24">
        <v>0.40115771970838554</v>
      </c>
      <c r="BB7" s="24">
        <v>-0.4649332297753212</v>
      </c>
      <c r="BC7" s="26">
        <v>-0.81606011707032666</v>
      </c>
      <c r="BD7" s="26">
        <v>-0.15750259360558333</v>
      </c>
      <c r="BE7" s="26">
        <v>144511.46707693182</v>
      </c>
      <c r="BG7" s="1">
        <f t="shared" si="13"/>
        <v>4.2156057494866532</v>
      </c>
      <c r="BH7" s="1">
        <f t="shared" si="14"/>
        <v>3.2649504078054488</v>
      </c>
      <c r="BI7" s="1">
        <f t="shared" si="0"/>
        <v>5.2249134948096883</v>
      </c>
      <c r="BJ7" s="1">
        <f t="shared" si="1"/>
        <v>6.421563907219122</v>
      </c>
      <c r="BK7" s="1">
        <f t="shared" si="15"/>
        <v>6.6563857331368705</v>
      </c>
      <c r="BL7" s="1">
        <f t="shared" si="2"/>
        <v>1.0199127146164999</v>
      </c>
      <c r="BM7" s="1">
        <f t="shared" si="3"/>
        <v>1.2159815585428744</v>
      </c>
      <c r="BN7" s="1">
        <f t="shared" si="4"/>
        <v>1.0529408932533784</v>
      </c>
      <c r="BO7" s="1">
        <f t="shared" si="5"/>
        <v>1.1095100864553313</v>
      </c>
      <c r="BP7" s="1">
        <f>6*((O7-O130)/(O129-O130))+1</f>
        <v>1.0253034832407015</v>
      </c>
      <c r="BQ7" s="1">
        <f>6*((P7-P130)/(P129-P130))+1</f>
        <v>1.0431922196796339</v>
      </c>
      <c r="BR7" s="1">
        <f>6*((Q7-Q130)/(Q129-Q130))+1</f>
        <v>1.3239819004524886</v>
      </c>
      <c r="BS7" s="1">
        <f>6*((R7-R130)/(R129-R130))+1</f>
        <v>6.2210380389039859</v>
      </c>
      <c r="BT7" s="1">
        <f>6*((U7-U130)/(U129-U130))+1</f>
        <v>1.4982229851573146</v>
      </c>
      <c r="BU7" s="1">
        <f t="shared" si="6"/>
        <v>1.2884446178466669</v>
      </c>
      <c r="BV7" s="1">
        <f t="shared" si="7"/>
        <v>4.2690555761389337</v>
      </c>
      <c r="BW7" s="1">
        <f>6*((Y7-Y130)/(Y129-Y130))+1</f>
        <v>4.119867138769739</v>
      </c>
      <c r="BX7" s="1">
        <f>6*((Z7-Z130)/(Z129-Z130))+1</f>
        <v>2.6729835642033795</v>
      </c>
      <c r="BY7" s="1">
        <f>6*((AB7-AB130)/(AB129-AB130))+1</f>
        <v>2.8783922002638063</v>
      </c>
      <c r="BZ7" s="1">
        <f>6*((AC7-AC130)/(AC129-AC130))+1</f>
        <v>1.0397931812262857</v>
      </c>
      <c r="CA7" s="1">
        <f>6*((AD7-AD130)/(AD129-AD130))+1</f>
        <v>1</v>
      </c>
      <c r="CB7" s="1">
        <f>6*((AE7-AE130)/(AE129-AE130))+1</f>
        <v>1.38375898818735</v>
      </c>
      <c r="CC7" s="1">
        <f>6*((AF7-AF130)/(AF129-AF130))+1</f>
        <v>1.5265944980755293</v>
      </c>
      <c r="CD7" s="1">
        <f>6*((AH7-AH130)/(AH129-AH130))+1</f>
        <v>2.4265948774171431</v>
      </c>
      <c r="CE7" s="1">
        <f t="shared" si="8"/>
        <v>5.0246287400637542</v>
      </c>
      <c r="CF7" s="1">
        <f>6*((AN7-AN129)/(AN130-AN129))+1</f>
        <v>5.9495643311825184</v>
      </c>
      <c r="CG7" s="1">
        <f>6*((AO7-AO129)/(AO130-AO129))+1</f>
        <v>6.2321946291867762</v>
      </c>
      <c r="CH7" s="1">
        <f>6*((AQ7-AQ129)/(AQ130-AQ129))+1</f>
        <v>6.7429396567490141</v>
      </c>
      <c r="CI7" s="1">
        <f t="shared" si="9"/>
        <v>4.1835157759175789</v>
      </c>
      <c r="CJ7" s="1">
        <f>6*((AS7-AS130)/(AS129-AS130))+1</f>
        <v>2.2712442689868819</v>
      </c>
      <c r="CK7" s="1">
        <f t="shared" si="10"/>
        <v>6.8186181713789473</v>
      </c>
      <c r="CL7" s="1">
        <f>6*((AV7-AV130)/(AV129-AV130))+1</f>
        <v>5.9435768788560166</v>
      </c>
      <c r="CM7" s="1">
        <f>6*((AW7-AW130)/(AW129-AW130))+1</f>
        <v>6.998993524907231</v>
      </c>
      <c r="CN7" s="1">
        <f>6*((AY7-AY130)/(AY129-AY130))+1</f>
        <v>6.3790784493116615</v>
      </c>
      <c r="CO7" s="1">
        <f t="shared" si="11"/>
        <v>6.0294999999999996</v>
      </c>
      <c r="CP7" s="1">
        <f>6*((BB7-BB130)/(BB129-BB130))+1</f>
        <v>1.9266367838675174</v>
      </c>
      <c r="CQ7" s="1">
        <f>6*((BC7-BC130)/(BC129-BC130))+1</f>
        <v>1.5953844544876419</v>
      </c>
      <c r="CR7" s="1">
        <f t="shared" si="12"/>
        <v>3.5133746886428203</v>
      </c>
      <c r="CS7" s="62" t="s">
        <v>390</v>
      </c>
    </row>
    <row r="8" spans="1:97">
      <c r="A8" s="6" t="s">
        <v>93</v>
      </c>
      <c r="B8" s="5" t="s">
        <v>94</v>
      </c>
      <c r="C8" s="20">
        <v>22.56</v>
      </c>
      <c r="D8" s="20">
        <v>1.4474374672030785E-2</v>
      </c>
      <c r="E8" s="23">
        <v>29.9</v>
      </c>
      <c r="F8" s="23">
        <v>7258.1</v>
      </c>
      <c r="G8" s="23">
        <v>11290.3</v>
      </c>
      <c r="H8" s="21">
        <v>6.17</v>
      </c>
      <c r="I8" s="31">
        <v>510840.8847027836</v>
      </c>
      <c r="J8" s="31">
        <v>4890.6283899407663</v>
      </c>
      <c r="K8" s="31">
        <v>23174.117977265545</v>
      </c>
      <c r="L8" s="1">
        <v>73.599999999999994</v>
      </c>
      <c r="M8" s="1">
        <v>24.4</v>
      </c>
      <c r="N8" s="1">
        <v>0</v>
      </c>
      <c r="O8" s="1">
        <v>9.3886653839426279E-2</v>
      </c>
      <c r="P8" s="1">
        <v>94.4</v>
      </c>
      <c r="Q8" s="1">
        <v>32.6</v>
      </c>
      <c r="R8" s="1">
        <v>0.94751192910702109</v>
      </c>
      <c r="S8" s="1">
        <v>0</v>
      </c>
      <c r="T8" s="19">
        <v>4.3729228616407205E-5</v>
      </c>
      <c r="U8" s="24">
        <v>5.5192034296777761</v>
      </c>
      <c r="V8" s="1">
        <v>1.1002176280807182E-2</v>
      </c>
      <c r="W8" s="1">
        <v>678.23604848384559</v>
      </c>
      <c r="X8" s="17">
        <v>3.7825782753192233E-2</v>
      </c>
      <c r="Y8" s="25">
        <v>0.47769809340563235</v>
      </c>
      <c r="Z8" s="25">
        <v>3.8805882352941179</v>
      </c>
      <c r="AA8" s="1">
        <v>4.3729228616407208E-4</v>
      </c>
      <c r="AB8" s="1">
        <v>4216.4032587021165</v>
      </c>
      <c r="AC8" s="1">
        <v>1371.3311822155697</v>
      </c>
      <c r="AD8" s="1">
        <v>54.47</v>
      </c>
      <c r="AE8" s="24">
        <v>103.96515504445458</v>
      </c>
      <c r="AF8" s="24">
        <v>1.3905894700017492</v>
      </c>
      <c r="AG8" s="24">
        <v>0.14457284985191776</v>
      </c>
      <c r="AH8" s="24">
        <v>0.38394262725205525</v>
      </c>
      <c r="AI8" s="24">
        <v>2.2739198880531748</v>
      </c>
      <c r="AJ8" s="24">
        <v>72.389365051600478</v>
      </c>
      <c r="AK8" s="24">
        <v>26.01889102676229</v>
      </c>
      <c r="AL8" s="24">
        <v>3.8044428896274272</v>
      </c>
      <c r="AM8" s="24">
        <v>5.0420168067226898</v>
      </c>
      <c r="AN8" s="24">
        <v>2858.5</v>
      </c>
      <c r="AO8" s="1">
        <v>1429.25</v>
      </c>
      <c r="AP8" s="24">
        <v>0</v>
      </c>
      <c r="AQ8" s="24">
        <v>19.11340206185567</v>
      </c>
      <c r="AR8" s="24">
        <v>178.75</v>
      </c>
      <c r="AS8" s="24">
        <v>5934.031190746894</v>
      </c>
      <c r="AT8" s="26">
        <v>0.44603550813363657</v>
      </c>
      <c r="AU8" s="24">
        <v>59967.254775912617</v>
      </c>
      <c r="AV8" s="24">
        <v>0.92711171662125336</v>
      </c>
      <c r="AW8" s="26">
        <v>0.80108991825613074</v>
      </c>
      <c r="AX8" s="24">
        <v>0.55653950953678477</v>
      </c>
      <c r="AY8" s="24">
        <v>-2.2681799524765199E-2</v>
      </c>
      <c r="AZ8" s="24">
        <v>13.412816691505217</v>
      </c>
      <c r="BA8" s="24">
        <v>0.43731828223976665</v>
      </c>
      <c r="BB8" s="24">
        <v>-0.20809973363884082</v>
      </c>
      <c r="BC8" s="26">
        <v>-0.79327668614193703</v>
      </c>
      <c r="BD8" s="26">
        <v>-3.6661833583714644E-2</v>
      </c>
      <c r="BE8" s="26">
        <v>197313.83916770786</v>
      </c>
      <c r="BG8" s="1">
        <f t="shared" si="13"/>
        <v>5.156570841889117</v>
      </c>
      <c r="BH8" s="1">
        <f t="shared" si="14"/>
        <v>1.3212454684052373</v>
      </c>
      <c r="BI8" s="1">
        <f t="shared" si="0"/>
        <v>2.6072664359861588</v>
      </c>
      <c r="BJ8" s="1">
        <f t="shared" si="1"/>
        <v>4.6714718626978948</v>
      </c>
      <c r="BK8" s="1">
        <f t="shared" si="15"/>
        <v>6.6705679584197348</v>
      </c>
      <c r="BL8" s="1">
        <f t="shared" si="2"/>
        <v>2.7523065158365245</v>
      </c>
      <c r="BM8" s="1">
        <f t="shared" si="3"/>
        <v>1.0014550669638602</v>
      </c>
      <c r="BN8" s="1">
        <f t="shared" si="4"/>
        <v>1.0162234100961522</v>
      </c>
      <c r="BO8" s="1">
        <f t="shared" si="5"/>
        <v>1.09164265129683</v>
      </c>
      <c r="BP8" s="1">
        <f>6*((O8-O130)/(O129-O130))+1</f>
        <v>1.0042625775578493</v>
      </c>
      <c r="BQ8" s="1">
        <f>6*((P8-P130)/(P129-P130))+1</f>
        <v>1.1784897025171626</v>
      </c>
      <c r="BR8" s="1">
        <f>6*((Q8-Q130)/(Q129-Q130))+1</f>
        <v>1.4162895927601811</v>
      </c>
      <c r="BS8" s="1">
        <f>6*((R8-R130)/(R129-R130))+1</f>
        <v>5.5550155857507386</v>
      </c>
      <c r="BT8" s="1">
        <f>6*((U8-U130)/(U129-U130))+1</f>
        <v>1.6856766098849412</v>
      </c>
      <c r="BU8" s="1">
        <f t="shared" si="6"/>
        <v>3.503001326790518</v>
      </c>
      <c r="BV8" s="1">
        <f t="shared" si="7"/>
        <v>5.6902572248607051</v>
      </c>
      <c r="BW8" s="1">
        <f>6*((Y8-Y130)/(Y129-Y130))+1</f>
        <v>7</v>
      </c>
      <c r="BX8" s="1">
        <f>6*((Z8-Z130)/(Z129-Z130))+1</f>
        <v>1.9068798031315009</v>
      </c>
      <c r="BY8" s="1">
        <f>6*((AB8-AB130)/(AB129-AB130))+1</f>
        <v>3.4755656366977474</v>
      </c>
      <c r="BZ8" s="1">
        <f>6*((AC8-AC130)/(AC129-AC130))+1</f>
        <v>1.0890218430088674</v>
      </c>
      <c r="CA8" s="1">
        <f>6*((AD8-AD130)/(AD129-AD130))+1</f>
        <v>1</v>
      </c>
      <c r="CB8" s="1">
        <f>6*((AE8-AE130)/(AE129-AE130))+1</f>
        <v>1.0250491282876288</v>
      </c>
      <c r="CC8" s="1">
        <f>6*((AF8-AF130)/(AF129-AF130))+1</f>
        <v>2.0672563871170277</v>
      </c>
      <c r="CD8" s="1">
        <f>6*((AH8-AH130)/(AH129-AH130))+1</f>
        <v>1.7255258428409785</v>
      </c>
      <c r="CE8" s="1">
        <f t="shared" si="8"/>
        <v>3.4831560100031953</v>
      </c>
      <c r="CF8" s="1">
        <f>6*((AN8-AN129)/(AN130-AN129))+1</f>
        <v>6.5273529600770424</v>
      </c>
      <c r="CG8" s="1">
        <f>6*((AO8-AO129)/(AO130-AO129))+1</f>
        <v>5.5887009399883159</v>
      </c>
      <c r="CH8" s="1">
        <f>6*((AQ8-AQ129)/(AQ130-AQ129))+1</f>
        <v>6.8017805436882002</v>
      </c>
      <c r="CI8" s="1">
        <f t="shared" si="9"/>
        <v>2.6893110109465552</v>
      </c>
      <c r="CJ8" s="1">
        <f>6*((AS8-AS130)/(AS129-AS130))+1</f>
        <v>4.0489705067820223</v>
      </c>
      <c r="CK8" s="1">
        <f t="shared" si="10"/>
        <v>6.9646489711964286</v>
      </c>
      <c r="CL8" s="1">
        <f>6*((AV8-AV130)/(AV129-AV130))+1</f>
        <v>4.3942644252863348</v>
      </c>
      <c r="CM8" s="1">
        <f>6*((AW8-AW130)/(AW129-AW130))+1</f>
        <v>5.5339706610791666</v>
      </c>
      <c r="CN8" s="1">
        <f>6*((AY8-AY130)/(AY129-AY130))+1</f>
        <v>1</v>
      </c>
      <c r="CO8" s="1">
        <f t="shared" si="11"/>
        <v>5.4379433681073026</v>
      </c>
      <c r="CP8" s="1">
        <f>6*((BB8-BB130)/(BB129-BB130))+1</f>
        <v>2.4070036017606484</v>
      </c>
      <c r="CQ8" s="1">
        <f>6*((BC8-BC130)/(BC129-BC130))+1</f>
        <v>1.6759505398137411</v>
      </c>
      <c r="CR8" s="1">
        <f t="shared" si="12"/>
        <v>3.3017322976088188</v>
      </c>
      <c r="CS8" s="62" t="s">
        <v>369</v>
      </c>
    </row>
    <row r="9" spans="1:97">
      <c r="A9" s="6" t="s">
        <v>96</v>
      </c>
      <c r="B9" s="5" t="s">
        <v>97</v>
      </c>
      <c r="C9" s="20">
        <v>45.15</v>
      </c>
      <c r="D9" s="20">
        <v>3.1594136857294751E-2</v>
      </c>
      <c r="E9" s="23">
        <v>34.42</v>
      </c>
      <c r="F9" s="23">
        <v>3843.9</v>
      </c>
      <c r="G9" s="23">
        <v>7687.7</v>
      </c>
      <c r="H9" s="21">
        <v>6.09</v>
      </c>
      <c r="I9" s="31">
        <v>0</v>
      </c>
      <c r="J9" s="31">
        <v>32819.072676700634</v>
      </c>
      <c r="K9" s="31">
        <v>77774.981558675849</v>
      </c>
      <c r="L9" s="1">
        <v>16.600000000000001</v>
      </c>
      <c r="M9" s="1">
        <v>48.2</v>
      </c>
      <c r="N9" s="1">
        <v>1.9</v>
      </c>
      <c r="O9" s="1">
        <v>0.46141869826080351</v>
      </c>
      <c r="P9" s="1">
        <v>109.1</v>
      </c>
      <c r="Q9" s="1">
        <v>62.9</v>
      </c>
      <c r="R9" s="1">
        <v>0.96479791395045633</v>
      </c>
      <c r="S9" s="1">
        <v>1.2285012285012285E-4</v>
      </c>
      <c r="T9" s="19">
        <v>0</v>
      </c>
      <c r="U9" s="24">
        <v>3.5411193614087</v>
      </c>
      <c r="V9" s="1">
        <v>7.4214679733063127E-4</v>
      </c>
      <c r="W9" s="1">
        <v>1010.230179028133</v>
      </c>
      <c r="X9" s="17">
        <v>1.3366750208855471E-2</v>
      </c>
      <c r="Y9" s="25">
        <v>0.2179691653375864</v>
      </c>
      <c r="Z9" s="25">
        <v>1.6859099740932639</v>
      </c>
      <c r="AA9" s="1">
        <v>1.1771853877117035E-3</v>
      </c>
      <c r="AB9" s="1">
        <v>4683.3713070555177</v>
      </c>
      <c r="AC9" s="1">
        <v>395.95679848947276</v>
      </c>
      <c r="AD9" s="1">
        <v>54.47</v>
      </c>
      <c r="AE9" s="24">
        <v>41.653226262155115</v>
      </c>
      <c r="AF9" s="24">
        <v>4.6935520619731141</v>
      </c>
      <c r="AG9" s="24">
        <v>0.19550158601057083</v>
      </c>
      <c r="AH9" s="24">
        <v>0.2788030682767525</v>
      </c>
      <c r="AI9" s="24">
        <v>2.0050125313283207</v>
      </c>
      <c r="AJ9" s="24">
        <v>75.142401458190932</v>
      </c>
      <c r="AK9" s="24">
        <v>21.227310700994909</v>
      </c>
      <c r="AL9" s="24">
        <v>3.9492671071618437</v>
      </c>
      <c r="AM9" s="24">
        <v>18.957345971563981</v>
      </c>
      <c r="AN9" s="24">
        <v>1197</v>
      </c>
      <c r="AO9" s="1">
        <v>598.5</v>
      </c>
      <c r="AP9" s="24">
        <v>0</v>
      </c>
      <c r="AQ9" s="24">
        <v>11.985401459854014</v>
      </c>
      <c r="AR9" s="24">
        <v>140</v>
      </c>
      <c r="AS9" s="24">
        <v>3545.5850991114153</v>
      </c>
      <c r="AT9" s="26">
        <v>0</v>
      </c>
      <c r="AU9" s="24">
        <v>15035.953462803704</v>
      </c>
      <c r="AV9" s="24">
        <v>0.90221725953102572</v>
      </c>
      <c r="AW9" s="26">
        <v>0.26399744775881323</v>
      </c>
      <c r="AX9" s="24">
        <v>0.63359387462115169</v>
      </c>
      <c r="AY9" s="24">
        <v>4.9636100974243286E-2</v>
      </c>
      <c r="AZ9" s="24">
        <v>1.6750418760469012</v>
      </c>
      <c r="BA9" s="24">
        <v>0.18654385421062505</v>
      </c>
      <c r="BB9" s="24">
        <v>-0.3841662767702434</v>
      </c>
      <c r="BC9" s="26">
        <v>-0.74426935412081041</v>
      </c>
      <c r="BD9" s="26">
        <v>-0.23802979604843849</v>
      </c>
      <c r="BE9" s="26">
        <v>48643.341337773069</v>
      </c>
      <c r="BG9" s="1">
        <f t="shared" si="13"/>
        <v>1.677618069815195</v>
      </c>
      <c r="BH9" s="1">
        <f t="shared" si="14"/>
        <v>1.8607491191020924</v>
      </c>
      <c r="BI9" s="1">
        <f t="shared" si="0"/>
        <v>1.8252595155709335</v>
      </c>
      <c r="BJ9" s="1">
        <f t="shared" si="1"/>
        <v>5.8318105865360108</v>
      </c>
      <c r="BK9" s="1">
        <f t="shared" si="15"/>
        <v>6.836885942807899</v>
      </c>
      <c r="BL9" s="1">
        <f t="shared" si="2"/>
        <v>1.0199127146164999</v>
      </c>
      <c r="BM9" s="1">
        <f t="shared" si="3"/>
        <v>1.0543497745335055</v>
      </c>
      <c r="BN9" s="1">
        <f t="shared" si="4"/>
        <v>1.0737840076183836</v>
      </c>
      <c r="BO9" s="1">
        <f t="shared" si="5"/>
        <v>1.2288184438040346</v>
      </c>
      <c r="BP9" s="1">
        <f>6*((O9-O130)/(O129-O130))+1</f>
        <v>1.030529350918471</v>
      </c>
      <c r="BQ9" s="1">
        <f>6*((P9-P130)/(P129-P130))+1</f>
        <v>1.220537757437071</v>
      </c>
      <c r="BR9" s="1">
        <f>6*((Q9-Q130)/(Q129-Q130))+1</f>
        <v>1.9647058823529411</v>
      </c>
      <c r="BS9" s="1">
        <f>6*((R9-R130)/(R129-R130))+1</f>
        <v>6.1965926292106115</v>
      </c>
      <c r="BT9" s="1">
        <f>6*((U9-U130)/(U129-U130))+1</f>
        <v>1.4399299192112585</v>
      </c>
      <c r="BU9" s="1">
        <f t="shared" si="6"/>
        <v>1.1688388161560723</v>
      </c>
      <c r="BV9" s="1">
        <f t="shared" si="7"/>
        <v>2.6574276109250325</v>
      </c>
      <c r="BW9" s="1">
        <f>6*((Y9-Y130)/(Y129-Y130))+1</f>
        <v>3.7377437969278242</v>
      </c>
      <c r="BX9" s="1">
        <f>6*((Z9-Z130)/(Z129-Z130))+1</f>
        <v>1.8825351993316701</v>
      </c>
      <c r="BY9" s="1">
        <f>6*((AB9-AB130)/(AB129-AB130))+1</f>
        <v>3.7497353455731108</v>
      </c>
      <c r="BZ9" s="1">
        <f>6*((AC9-AC130)/(AC129-AC130))+1</f>
        <v>1.0238897113221865</v>
      </c>
      <c r="CA9" s="1">
        <f>6*((AD9-AD130)/(AD129-AD130))+1</f>
        <v>1</v>
      </c>
      <c r="CB9" s="1">
        <f>6*((AE9-AE130)/(AE129-AE130))+1</f>
        <v>1.0036846507461905</v>
      </c>
      <c r="CC9" s="1">
        <f>6*((AF9-AF130)/(AF129-AF130))+1</f>
        <v>4.6124483030142738</v>
      </c>
      <c r="CD9" s="1">
        <f>6*((AH9-AH130)/(AH129-AH130))+1</f>
        <v>1.6923950463939241</v>
      </c>
      <c r="CE9" s="1">
        <f t="shared" si="8"/>
        <v>4.871737996240153</v>
      </c>
      <c r="CF9" s="1">
        <f>6*((AN9-AN129)/(AN130-AN129))+1</f>
        <v>6.898796491478957</v>
      </c>
      <c r="CG9" s="1">
        <f>6*((AO9-AO129)/(AO130-AO129))+1</f>
        <v>6.4090169757446258</v>
      </c>
      <c r="CH9" s="1">
        <f>6*((AQ9-AQ129)/(AQ130-AQ129))+1</f>
        <v>6.9887433046262366</v>
      </c>
      <c r="CI9" s="1">
        <f t="shared" si="9"/>
        <v>2.2401802962009016</v>
      </c>
      <c r="CJ9" s="1">
        <f>6*((AS9-AS130)/(AS129-AS130))+1</f>
        <v>2.6683615320143694</v>
      </c>
      <c r="CK9" s="1">
        <f t="shared" si="10"/>
        <v>6.9679158537936257</v>
      </c>
      <c r="CL9" s="1">
        <f>6*((AV9-AV130)/(AV129-AV130))+1</f>
        <v>3.3020198640624563</v>
      </c>
      <c r="CM9" s="1">
        <f>6*((AW9-AW130)/(AW129-AW130))+1</f>
        <v>1</v>
      </c>
      <c r="CN9" s="1">
        <f>6*((AY9-AY130)/(AY129-AY130))+1</f>
        <v>6.1870485898291516</v>
      </c>
      <c r="CO9" s="1">
        <f t="shared" si="11"/>
        <v>6.8049246231155776</v>
      </c>
      <c r="CP9" s="1">
        <f>6*((BB9-BB130)/(BB129-BB130))+1</f>
        <v>2.0776987161684204</v>
      </c>
      <c r="CQ9" s="1">
        <f>6*((BC9-BC130)/(BC129-BC130))+1</f>
        <v>1.849248797904391</v>
      </c>
      <c r="CR9" s="1">
        <f t="shared" si="12"/>
        <v>3.1096182495974074</v>
      </c>
      <c r="CS9" s="62" t="s">
        <v>391</v>
      </c>
    </row>
    <row r="10" spans="1:97">
      <c r="A10" s="6" t="s">
        <v>99</v>
      </c>
      <c r="B10" s="5" t="s">
        <v>100</v>
      </c>
      <c r="C10" s="20">
        <v>29.89</v>
      </c>
      <c r="D10" s="20">
        <v>6.8007682617046317E-2</v>
      </c>
      <c r="E10" s="23">
        <v>14.55</v>
      </c>
      <c r="F10" s="23">
        <v>1858.1</v>
      </c>
      <c r="G10" s="23">
        <v>16103.8</v>
      </c>
      <c r="H10" s="21">
        <v>9.0299999999999994</v>
      </c>
      <c r="I10" s="31">
        <v>0</v>
      </c>
      <c r="J10" s="31">
        <v>75566.491068261137</v>
      </c>
      <c r="K10" s="31">
        <v>94738.881893032638</v>
      </c>
      <c r="L10" s="1">
        <v>71.599999999999994</v>
      </c>
      <c r="M10" s="1">
        <v>49.1</v>
      </c>
      <c r="N10" s="1">
        <v>0</v>
      </c>
      <c r="O10" s="1">
        <v>0.39226781768241054</v>
      </c>
      <c r="P10" s="1">
        <v>78.3</v>
      </c>
      <c r="Q10" s="1">
        <v>115.6</v>
      </c>
      <c r="R10" s="1">
        <v>0.94853941141271825</v>
      </c>
      <c r="S10" s="1">
        <v>2.0645753283248264E-3</v>
      </c>
      <c r="T10" s="19">
        <v>0</v>
      </c>
      <c r="U10" s="24">
        <v>5.4846081771720616</v>
      </c>
      <c r="V10" s="1">
        <v>1.0495965503704836E-2</v>
      </c>
      <c r="W10" s="1">
        <v>1222.7242671368749</v>
      </c>
      <c r="X10" s="17">
        <v>2.6909811858491152E-2</v>
      </c>
      <c r="Y10" s="25">
        <v>0.20427087420747198</v>
      </c>
      <c r="Z10" s="25">
        <v>1.1461565201889652</v>
      </c>
      <c r="AA10" s="1">
        <v>1.466305941636893E-3</v>
      </c>
      <c r="AB10" s="1">
        <v>2611.4289254662235</v>
      </c>
      <c r="AC10" s="1">
        <v>1823.0047269140484</v>
      </c>
      <c r="AD10" s="1">
        <v>54.47</v>
      </c>
      <c r="AE10" s="24">
        <v>280.04471292866094</v>
      </c>
      <c r="AF10" s="24">
        <v>1.1895665103983808</v>
      </c>
      <c r="AG10" s="24">
        <v>0.33313181191406355</v>
      </c>
      <c r="AH10" s="24">
        <v>0.47227442638524608</v>
      </c>
      <c r="AI10" s="24">
        <v>1.7161975176059976</v>
      </c>
      <c r="AJ10" s="24">
        <v>75.758451911360766</v>
      </c>
      <c r="AK10" s="24">
        <v>21.333718840998742</v>
      </c>
      <c r="AL10" s="24">
        <v>6.3402242828524811</v>
      </c>
      <c r="AM10" s="24">
        <v>29.041626331074539</v>
      </c>
      <c r="AN10" s="24">
        <v>6052.625</v>
      </c>
      <c r="AO10" s="1">
        <v>504.38541666666669</v>
      </c>
      <c r="AP10" s="24">
        <v>1345.0277777777778</v>
      </c>
      <c r="AQ10" s="24">
        <v>17.976744186046513</v>
      </c>
      <c r="AR10" s="24">
        <v>235.7</v>
      </c>
      <c r="AS10" s="24">
        <v>3844.4506220441549</v>
      </c>
      <c r="AT10" s="26">
        <v>55.017451105925112</v>
      </c>
      <c r="AU10" s="24">
        <v>37649.051587411421</v>
      </c>
      <c r="AV10" s="24">
        <v>0.96069511418433262</v>
      </c>
      <c r="AW10" s="26">
        <v>0.94813938677099441</v>
      </c>
      <c r="AX10" s="24">
        <v>0.90719679737967429</v>
      </c>
      <c r="AY10" s="24">
        <v>4.7337269777438469E-2</v>
      </c>
      <c r="AZ10" s="24">
        <v>28.26510721247563</v>
      </c>
      <c r="BA10" s="24">
        <v>0.57410804640996493</v>
      </c>
      <c r="BB10" s="24">
        <v>-0.37301736611097047</v>
      </c>
      <c r="BC10" s="26">
        <v>-0.76534758346886667</v>
      </c>
      <c r="BD10" s="26">
        <v>-0.63619576443162584</v>
      </c>
      <c r="BE10" s="26">
        <v>104548.07173906339</v>
      </c>
      <c r="BG10" s="1">
        <f t="shared" si="13"/>
        <v>4.0277207392197125</v>
      </c>
      <c r="BH10" s="1">
        <f t="shared" si="14"/>
        <v>3.0082674467289117</v>
      </c>
      <c r="BI10" s="1">
        <f t="shared" si="0"/>
        <v>5.2629757785467124</v>
      </c>
      <c r="BJ10" s="1">
        <f t="shared" si="1"/>
        <v>6.5066980090062021</v>
      </c>
      <c r="BK10" s="1">
        <f t="shared" si="15"/>
        <v>6.4483474460529902</v>
      </c>
      <c r="BL10" s="1">
        <f t="shared" si="2"/>
        <v>1.0199127146164999</v>
      </c>
      <c r="BM10" s="1">
        <f t="shared" si="3"/>
        <v>1.1353106820571228</v>
      </c>
      <c r="BN10" s="1">
        <f t="shared" si="4"/>
        <v>1.0916674654156628</v>
      </c>
      <c r="BO10" s="1">
        <f t="shared" si="5"/>
        <v>1.2340057636887609</v>
      </c>
      <c r="BP10" s="1">
        <f>6*((O10-O130)/(O129-O130))+1</f>
        <v>1.025587277062844</v>
      </c>
      <c r="BQ10" s="1">
        <f>6*((P10-P130)/(P129-P130))+1</f>
        <v>1.1324370709382152</v>
      </c>
      <c r="BR10" s="1">
        <f>6*((Q10-Q130)/(Q129-Q130))+1</f>
        <v>2.9185520361990949</v>
      </c>
      <c r="BS10" s="1">
        <f>6*((R10-R130)/(R129-R130))+1</f>
        <v>5.5931510501669806</v>
      </c>
      <c r="BT10" s="1">
        <f>6*((U10-U130)/(U129-U130))+1</f>
        <v>1.6813786788957192</v>
      </c>
      <c r="BU10" s="1">
        <f t="shared" si="6"/>
        <v>3.3878380886834227</v>
      </c>
      <c r="BV10" s="1">
        <f t="shared" si="7"/>
        <v>4.3367171887085094</v>
      </c>
      <c r="BW10" s="1">
        <f>6*((Y10-Y130)/(Y129-Y130))+1</f>
        <v>3.5656900501884667</v>
      </c>
      <c r="BX10" s="1">
        <f>6*((Z10-Z130)/(Z129-Z130))+1</f>
        <v>1.876547950896585</v>
      </c>
      <c r="BY10" s="1">
        <f>6*((AB10-AB130)/(AB129-AB130))+1</f>
        <v>2.5332413229736175</v>
      </c>
      <c r="BZ10" s="1">
        <f>6*((AC10-AC130)/(AC129-AC130))+1</f>
        <v>1.1191830419121109</v>
      </c>
      <c r="CA10" s="1">
        <f>6*((AD10-AD130)/(AD129-AD130))+1</f>
        <v>1</v>
      </c>
      <c r="CB10" s="1">
        <f>6*((AE10-AE130)/(AE129-AE130))+1</f>
        <v>1.0854203578970734</v>
      </c>
      <c r="CC10" s="1">
        <f>6*((AF10-AF130)/(AF129-AF130))+1</f>
        <v>1.9123524191048256</v>
      </c>
      <c r="CD10" s="1">
        <f>6*((AH10-AH130)/(AH129-AH130))+1</f>
        <v>1.7533603029186668</v>
      </c>
      <c r="CE10" s="1">
        <f t="shared" si="8"/>
        <v>5.1824627508554304</v>
      </c>
      <c r="CF10" s="1">
        <f>6*((AN10-AN129)/(AN130-AN129))+1</f>
        <v>5.8132770830146629</v>
      </c>
      <c r="CG10" s="1">
        <f>6*((AO10-AO129)/(AO130-AO129))+1</f>
        <v>6.5019495088855912</v>
      </c>
      <c r="CH10" s="1">
        <f>6*((AQ10-AQ129)/(AQ130-AQ129))+1</f>
        <v>6.8315943311117824</v>
      </c>
      <c r="CI10" s="1">
        <f t="shared" si="9"/>
        <v>3.3493882807469415</v>
      </c>
      <c r="CJ10" s="1">
        <f>6*((AS10-AS130)/(AS129-AS130))+1</f>
        <v>2.8411167072953107</v>
      </c>
      <c r="CK10" s="1">
        <f t="shared" si="10"/>
        <v>6.5649534207976359</v>
      </c>
      <c r="CL10" s="1">
        <f>6*((AV10-AV130)/(AV129-AV130))+1</f>
        <v>5.8677363392447193</v>
      </c>
      <c r="CM10" s="1">
        <f>6*((AW10-AW130)/(AW129-AW130))+1</f>
        <v>6.7753173799343642</v>
      </c>
      <c r="CN10" s="1">
        <f>6*((AY10-AY130)/(AY129-AY130))+1</f>
        <v>6.0221634225972132</v>
      </c>
      <c r="CO10" s="1">
        <f t="shared" si="11"/>
        <v>3.7082456140350879</v>
      </c>
      <c r="CP10" s="1">
        <f>6*((BB10-BB130)/(BB129-BB130))+1</f>
        <v>2.0985510069207289</v>
      </c>
      <c r="CQ10" s="1">
        <f>6*((BC10-BC130)/(BC129-BC130))+1</f>
        <v>1.7747125952790641</v>
      </c>
      <c r="CR10" s="1">
        <f t="shared" si="12"/>
        <v>3.4591305762864124</v>
      </c>
      <c r="CS10" s="62" t="s">
        <v>391</v>
      </c>
    </row>
    <row r="11" spans="1:97">
      <c r="A11" s="6" t="s">
        <v>102</v>
      </c>
      <c r="B11" s="5" t="s">
        <v>103</v>
      </c>
      <c r="C11" s="20">
        <v>25.93</v>
      </c>
      <c r="D11" s="20">
        <v>4.23313106355147E-2</v>
      </c>
      <c r="E11" s="23">
        <v>14.54</v>
      </c>
      <c r="F11" s="23">
        <v>2843.1</v>
      </c>
      <c r="G11" s="23">
        <v>17058.400000000001</v>
      </c>
      <c r="H11" s="21">
        <v>8.39</v>
      </c>
      <c r="I11" s="31">
        <v>0</v>
      </c>
      <c r="J11" s="31">
        <v>316681.16018103558</v>
      </c>
      <c r="K11" s="31">
        <v>95417.197157929433</v>
      </c>
      <c r="L11" s="1">
        <v>94.3</v>
      </c>
      <c r="M11" s="1">
        <v>450.3</v>
      </c>
      <c r="N11" s="1">
        <v>233.8</v>
      </c>
      <c r="O11" s="1">
        <v>81.071654373024231</v>
      </c>
      <c r="P11" s="1">
        <v>2039.3</v>
      </c>
      <c r="Q11" s="1">
        <v>42.9</v>
      </c>
      <c r="R11" s="1">
        <v>0.95179487179487177</v>
      </c>
      <c r="S11" s="1">
        <v>6.5144984326018812E-2</v>
      </c>
      <c r="T11" s="19">
        <v>3.6335888957523346E-5</v>
      </c>
      <c r="U11" s="24">
        <v>9.1944908896034292</v>
      </c>
      <c r="V11" s="1">
        <v>1.4140159764052056E-3</v>
      </c>
      <c r="W11" s="1">
        <v>900</v>
      </c>
      <c r="X11" s="17">
        <v>2.0893136150575923E-2</v>
      </c>
      <c r="Y11" s="25">
        <v>0.14730569383379966</v>
      </c>
      <c r="Z11" s="25">
        <v>7.0433304665663297</v>
      </c>
      <c r="AA11" s="1">
        <v>1.4170996693434106E-3</v>
      </c>
      <c r="AB11" s="1">
        <v>2923.9998546564443</v>
      </c>
      <c r="AC11" s="1">
        <v>1459.4687557079453</v>
      </c>
      <c r="AD11" s="1">
        <v>54.47</v>
      </c>
      <c r="AE11" s="24">
        <v>344.38171404630106</v>
      </c>
      <c r="AF11" s="24">
        <v>0.51960321209258387</v>
      </c>
      <c r="AG11" s="24">
        <v>0.17894184480440775</v>
      </c>
      <c r="AH11" s="24">
        <v>0.84956941971585331</v>
      </c>
      <c r="AI11" s="24">
        <v>1.9730387703935177</v>
      </c>
      <c r="AJ11" s="24">
        <v>76.269030921841505</v>
      </c>
      <c r="AK11" s="24">
        <v>20.275426038298026</v>
      </c>
      <c r="AL11" s="24">
        <v>2.5798481159841575</v>
      </c>
      <c r="AM11" s="24">
        <v>7.1684587813620073</v>
      </c>
      <c r="AN11" s="24">
        <v>5504.2</v>
      </c>
      <c r="AO11" s="1">
        <v>809.44117647058829</v>
      </c>
      <c r="AP11" s="24">
        <v>0</v>
      </c>
      <c r="AQ11" s="24">
        <v>22.402666666666665</v>
      </c>
      <c r="AR11" s="24">
        <v>338.33333333333331</v>
      </c>
      <c r="AS11" s="24">
        <v>1179.3462603103085</v>
      </c>
      <c r="AT11" s="26">
        <v>58.482613277133822</v>
      </c>
      <c r="AU11" s="24">
        <v>53031.094644378667</v>
      </c>
      <c r="AV11" s="24">
        <v>0.97284676582497409</v>
      </c>
      <c r="AW11" s="26">
        <v>0.92338291248702875</v>
      </c>
      <c r="AX11" s="24">
        <v>0.93185748875821517</v>
      </c>
      <c r="AY11" s="24">
        <v>4.6005526869475795E-2</v>
      </c>
      <c r="AZ11" s="24">
        <v>8.4175084175084169</v>
      </c>
      <c r="BA11" s="24">
        <v>0.14408981406420682</v>
      </c>
      <c r="BB11" s="24">
        <v>-0.65478299346103086</v>
      </c>
      <c r="BC11" s="26">
        <v>-0.89384436658574262</v>
      </c>
      <c r="BD11" s="26">
        <v>-0.21169234631436909</v>
      </c>
      <c r="BE11" s="26">
        <v>142973.03641339589</v>
      </c>
      <c r="BG11" s="1">
        <f t="shared" si="13"/>
        <v>4.637577002053388</v>
      </c>
      <c r="BH11" s="1">
        <f t="shared" si="14"/>
        <v>2.1991150606863972</v>
      </c>
      <c r="BI11" s="1">
        <f t="shared" si="0"/>
        <v>5.2647058823529402</v>
      </c>
      <c r="BJ11" s="1">
        <f t="shared" si="1"/>
        <v>6.1719391656518159</v>
      </c>
      <c r="BK11" s="1">
        <f t="shared" si="15"/>
        <v>6.4042772889728425</v>
      </c>
      <c r="BL11" s="1">
        <f t="shared" si="2"/>
        <v>1.0199127146164999</v>
      </c>
      <c r="BM11" s="1">
        <f t="shared" si="3"/>
        <v>1.5919666197284577</v>
      </c>
      <c r="BN11" s="1">
        <f t="shared" si="4"/>
        <v>1.0923825499288902</v>
      </c>
      <c r="BO11" s="1">
        <f t="shared" si="5"/>
        <v>3.5463976945244959</v>
      </c>
      <c r="BP11" s="1">
        <f>6*((O11-O130)/(O129-O130))+1</f>
        <v>6.7915801848635251</v>
      </c>
      <c r="BQ11" s="1">
        <f>6*((P11-P130)/(P129-P130))+1</f>
        <v>6.7417048054919908</v>
      </c>
      <c r="BR11" s="1">
        <f>6*((Q11-Q130)/(Q129-Q130))+1</f>
        <v>1.6027149321266969</v>
      </c>
      <c r="BS11" s="1">
        <f>6*((R11-R130)/(R129-R130))+1</f>
        <v>5.7139789154000109</v>
      </c>
      <c r="BT11" s="1">
        <f>6*((U11-U130)/(U129-U130))+1</f>
        <v>2.1422748632349875</v>
      </c>
      <c r="BU11" s="1">
        <f t="shared" si="6"/>
        <v>1.3216894344093855</v>
      </c>
      <c r="BV11" s="1">
        <f t="shared" si="7"/>
        <v>3.5906716437207655</v>
      </c>
      <c r="BW11" s="1">
        <f>6*((Y11-Y130)/(Y129-Y130))+1</f>
        <v>2.8501940351105808</v>
      </c>
      <c r="BX11" s="1">
        <f>6*((Z11-Z130)/(Z129-Z130))+1</f>
        <v>1.9419627161500066</v>
      </c>
      <c r="BY11" s="1">
        <f>6*((AB11-AB130)/(AB129-AB130))+1</f>
        <v>2.7167602617129312</v>
      </c>
      <c r="BZ11" s="1">
        <f>6*((AC11-AC130)/(AC129-AC130))+1</f>
        <v>1.0949073656748616</v>
      </c>
      <c r="CA11" s="1">
        <f>6*((AD11-AD130)/(AD129-AD130))+1</f>
        <v>1</v>
      </c>
      <c r="CB11" s="1">
        <f>6*((AE11-AE130)/(AE129-AE130))+1</f>
        <v>1.1074791585524588</v>
      </c>
      <c r="CC11" s="1">
        <f>6*((AF11-AF130)/(AF129-AF130))+1</f>
        <v>1.3960931145215318</v>
      </c>
      <c r="CD11" s="1">
        <f>6*((AH11-AH130)/(AH129-AH130))+1</f>
        <v>1.8722506972322408</v>
      </c>
      <c r="CE11" s="1">
        <f t="shared" si="8"/>
        <v>5.4399896091298174</v>
      </c>
      <c r="CF11" s="1">
        <f>6*((AN11-AN129)/(AN130-AN129))+1</f>
        <v>5.9358825110670832</v>
      </c>
      <c r="CG11" s="1">
        <f>6*((AO11-AO129)/(AO130-AO129))+1</f>
        <v>6.2007251555097476</v>
      </c>
      <c r="CH11" s="1">
        <f>6*((AQ11-AQ129)/(AQ130-AQ129))+1</f>
        <v>6.7155052995757725</v>
      </c>
      <c r="CI11" s="1">
        <f t="shared" si="9"/>
        <v>4.5389568576947843</v>
      </c>
      <c r="CJ11" s="1">
        <f>6*((AS11-AS130)/(AS129-AS130))+1</f>
        <v>1.3005891595361465</v>
      </c>
      <c r="CK11" s="1">
        <f t="shared" si="10"/>
        <v>6.5395736521757204</v>
      </c>
      <c r="CL11" s="1">
        <f>6*((AV11-AV130)/(AV129-AV130))+1</f>
        <v>6.4008901801287621</v>
      </c>
      <c r="CM11" s="1">
        <f>6*((AW11-AW130)/(AW129-AW130))+1</f>
        <v>6.5663307822050596</v>
      </c>
      <c r="CN11" s="1">
        <f>6*((AY11-AY130)/(AY129-AY130))+1</f>
        <v>5.9266432937619262</v>
      </c>
      <c r="CO11" s="1">
        <f t="shared" si="11"/>
        <v>6.0196969696969704</v>
      </c>
      <c r="CP11" s="1">
        <f>6*((BB11-BB130)/(BB129-BB130))+1</f>
        <v>1.5715525435665358</v>
      </c>
      <c r="CQ11" s="1">
        <f>6*((BC11-BC130)/(BC129-BC130))+1</f>
        <v>1.3203261235811765</v>
      </c>
      <c r="CR11" s="1">
        <f t="shared" si="12"/>
        <v>3.7375458984958696</v>
      </c>
      <c r="CS11" s="62" t="s">
        <v>390</v>
      </c>
    </row>
    <row r="12" spans="1:97" ht="28">
      <c r="A12" s="6" t="s">
        <v>105</v>
      </c>
      <c r="B12" s="5" t="s">
        <v>106</v>
      </c>
      <c r="C12" s="20">
        <v>21.4</v>
      </c>
      <c r="D12" s="20">
        <v>4.3347616592287037E-2</v>
      </c>
      <c r="E12" s="23">
        <v>15.14</v>
      </c>
      <c r="F12" s="23">
        <v>4180.8</v>
      </c>
      <c r="G12" s="23">
        <v>13065</v>
      </c>
      <c r="H12" s="21">
        <v>8.65</v>
      </c>
      <c r="I12" s="31">
        <v>0</v>
      </c>
      <c r="J12" s="31">
        <v>32062.973978296355</v>
      </c>
      <c r="K12" s="31">
        <v>34022.09000336568</v>
      </c>
      <c r="L12" s="1">
        <v>35.9</v>
      </c>
      <c r="M12" s="1">
        <v>43.4</v>
      </c>
      <c r="N12" s="1">
        <v>0</v>
      </c>
      <c r="O12" s="1">
        <v>1.6364703163060292</v>
      </c>
      <c r="P12" s="1">
        <v>191.3</v>
      </c>
      <c r="Q12" s="1">
        <v>40.799999999999997</v>
      </c>
      <c r="R12" s="1">
        <v>0.95149786019971472</v>
      </c>
      <c r="S12" s="1">
        <v>4.3526623784881754E-4</v>
      </c>
      <c r="T12" s="19">
        <v>1.7779990398805184E-5</v>
      </c>
      <c r="U12" s="24">
        <v>11.334305869074491</v>
      </c>
      <c r="V12" s="1">
        <v>6.8884165005160471E-4</v>
      </c>
      <c r="W12" s="1">
        <v>931.44654088050322</v>
      </c>
      <c r="X12" s="17">
        <v>2.2100528065714845E-2</v>
      </c>
      <c r="Y12" s="25">
        <v>0.24015433031666164</v>
      </c>
      <c r="Z12" s="25">
        <v>2.408566009618641</v>
      </c>
      <c r="AA12" s="1">
        <v>2.4180786942375053E-3</v>
      </c>
      <c r="AB12" s="1">
        <v>1582.2861986380528</v>
      </c>
      <c r="AC12" s="1">
        <v>992.23714192594457</v>
      </c>
      <c r="AD12" s="1">
        <v>54.47</v>
      </c>
      <c r="AE12" s="24">
        <v>609.15913481456141</v>
      </c>
      <c r="AF12" s="24">
        <v>0.1831339011076934</v>
      </c>
      <c r="AG12" s="24">
        <v>0.11155768875397798</v>
      </c>
      <c r="AH12" s="24">
        <v>0.10509752324733744</v>
      </c>
      <c r="AI12" s="24">
        <v>1.7317710648436249</v>
      </c>
      <c r="AJ12" s="24">
        <v>73.538040289458237</v>
      </c>
      <c r="AK12" s="24">
        <v>13.92173248226446</v>
      </c>
      <c r="AL12" s="24">
        <v>1.6179791262912717</v>
      </c>
      <c r="AM12" s="24">
        <v>3.8314176245210727</v>
      </c>
      <c r="AN12" s="24">
        <v>7030.375</v>
      </c>
      <c r="AO12" s="1">
        <v>1939.4137931034484</v>
      </c>
      <c r="AP12" s="24">
        <v>0</v>
      </c>
      <c r="AQ12" s="24">
        <v>23.90146750524109</v>
      </c>
      <c r="AR12" s="24">
        <v>288.5</v>
      </c>
      <c r="AS12" s="24">
        <v>1031.0950116458937</v>
      </c>
      <c r="AT12" s="26">
        <v>25.966213573244669</v>
      </c>
      <c r="AU12" s="24">
        <v>17641.966856781193</v>
      </c>
      <c r="AV12" s="24">
        <v>0.95352000906926648</v>
      </c>
      <c r="AW12" s="26">
        <v>0.7629520462532593</v>
      </c>
      <c r="AX12" s="24">
        <v>0.93912254846389298</v>
      </c>
      <c r="AY12" s="24">
        <v>5.3324171418966532E-2</v>
      </c>
      <c r="AZ12" s="24">
        <v>4.5300113250283127</v>
      </c>
      <c r="BA12" s="24">
        <v>-0.37240377108030104</v>
      </c>
      <c r="BB12" s="24">
        <v>-0.10567463487772599</v>
      </c>
      <c r="BC12" s="26">
        <v>-0.81197871692930268</v>
      </c>
      <c r="BD12" s="26">
        <v>-0.1087346533005609</v>
      </c>
      <c r="BE12" s="26">
        <v>47987.480868885454</v>
      </c>
      <c r="BG12" s="1">
        <f t="shared" si="13"/>
        <v>5.3352156057494868</v>
      </c>
      <c r="BH12" s="1">
        <f t="shared" si="14"/>
        <v>2.231142419943501</v>
      </c>
      <c r="BI12" s="1">
        <f t="shared" si="0"/>
        <v>5.1608996539792376</v>
      </c>
      <c r="BJ12" s="1">
        <f t="shared" si="1"/>
        <v>5.7173128664079975</v>
      </c>
      <c r="BK12" s="1">
        <f t="shared" si="15"/>
        <v>6.5886369844304831</v>
      </c>
      <c r="BL12" s="1">
        <f t="shared" si="2"/>
        <v>1.0199127146164999</v>
      </c>
      <c r="BM12" s="1">
        <f t="shared" si="3"/>
        <v>1.0529177714066844</v>
      </c>
      <c r="BN12" s="1">
        <f t="shared" si="4"/>
        <v>1.0276594151475333</v>
      </c>
      <c r="BO12" s="1">
        <f t="shared" si="5"/>
        <v>1.2011527377521614</v>
      </c>
      <c r="BP12" s="1">
        <f>6*((O12-O130)/(O129-O130))+1</f>
        <v>1.1145079182480697</v>
      </c>
      <c r="BQ12" s="1">
        <f>6*((P12-P130)/(P129-P130))+1</f>
        <v>1.4556636155606408</v>
      </c>
      <c r="BR12" s="1">
        <f>6*((Q12-Q130)/(Q129-Q130))+1</f>
        <v>1.5647058823529409</v>
      </c>
      <c r="BS12" s="1">
        <f>6*((R12-R130)/(R129-R130))+1</f>
        <v>5.7029551974678192</v>
      </c>
      <c r="BT12" s="1">
        <f>6*((U12-U130)/(U129-U130))+1</f>
        <v>2.4081141459501731</v>
      </c>
      <c r="BU12" s="1">
        <f t="shared" si="6"/>
        <v>1.1567118650003345</v>
      </c>
      <c r="BV12" s="1">
        <f t="shared" si="7"/>
        <v>3.7403837776419282</v>
      </c>
      <c r="BW12" s="1">
        <f>6*((Y12-Y130)/(Y129-Y130))+1</f>
        <v>4.0163946680784059</v>
      </c>
      <c r="BX12" s="1">
        <f>6*((Z12-Z130)/(Z129-Z130))+1</f>
        <v>1.8905513059197927</v>
      </c>
      <c r="BY12" s="1">
        <f>6*((AB12-AB130)/(AB129-AB130))+1</f>
        <v>1.9290034895702097</v>
      </c>
      <c r="BZ12" s="1">
        <f>6*((AC12-AC130)/(AC129-AC130))+1</f>
        <v>1.0637072526672029</v>
      </c>
      <c r="CA12" s="1">
        <f>6*((AD12-AD130)/(AD129-AD130))+1</f>
        <v>1</v>
      </c>
      <c r="CB12" s="1">
        <f>6*((AE12-AE130)/(AE129-AE130))+1</f>
        <v>1.1982616358409874</v>
      </c>
      <c r="CC12" s="1">
        <f>6*((AF12-AF130)/(AF129-AF130))+1</f>
        <v>1.1368171020266002</v>
      </c>
      <c r="CD12" s="1">
        <f>6*((AH12-AH130)/(AH129-AH130))+1</f>
        <v>1.6376582459908904</v>
      </c>
      <c r="CE12" s="1">
        <f t="shared" si="8"/>
        <v>4.062527114398117</v>
      </c>
      <c r="CF12" s="1">
        <f>6*((AN12-AN129)/(AN130-AN129))+1</f>
        <v>5.5946921219383929</v>
      </c>
      <c r="CG12" s="1">
        <f>6*((AO12-AO129)/(AO130-AO129))+1</f>
        <v>5.0849446470662283</v>
      </c>
      <c r="CH12" s="1">
        <f>6*((AQ12-AQ129)/(AQ130-AQ129))+1</f>
        <v>6.6761927407640593</v>
      </c>
      <c r="CI12" s="1">
        <f t="shared" si="9"/>
        <v>3.9613650998068257</v>
      </c>
      <c r="CJ12" s="1">
        <f>6*((AS12-AS130)/(AS129-AS130))+1</f>
        <v>1.2148945293984195</v>
      </c>
      <c r="CK12" s="1">
        <f t="shared" si="10"/>
        <v>6.7777324049634906</v>
      </c>
      <c r="CL12" s="1">
        <f>6*((AV12-AV130)/(AV129-AV130))+1</f>
        <v>5.5529285284241716</v>
      </c>
      <c r="CM12" s="1">
        <f>6*((AW12-AW130)/(AW129-AW130))+1</f>
        <v>5.2120223891607367</v>
      </c>
      <c r="CN12" s="1">
        <f>6*((AY12-AY130)/(AY129-AY130))+1</f>
        <v>6.4515778483874051</v>
      </c>
      <c r="CO12" s="1">
        <f t="shared" si="11"/>
        <v>6.472434881087203</v>
      </c>
      <c r="CP12" s="1">
        <f>6*((BB12-BB130)/(BB129-BB130))+1</f>
        <v>2.5985737026407953</v>
      </c>
      <c r="CQ12" s="1">
        <f>6*((BC12-BC130)/(BC129-BC130))+1</f>
        <v>1.6098169792924095</v>
      </c>
      <c r="CR12" s="1">
        <f t="shared" si="12"/>
        <v>3.2870267367318329</v>
      </c>
      <c r="CS12" s="62" t="s">
        <v>392</v>
      </c>
    </row>
    <row r="13" spans="1:97">
      <c r="A13" s="6" t="s">
        <v>108</v>
      </c>
      <c r="B13" s="5" t="s">
        <v>109</v>
      </c>
      <c r="C13" s="20">
        <v>19.71</v>
      </c>
      <c r="D13" s="20">
        <v>4.4276143314884941E-2</v>
      </c>
      <c r="E13" s="23">
        <v>17.43</v>
      </c>
      <c r="F13" s="23">
        <v>1299.3</v>
      </c>
      <c r="G13" s="23">
        <v>37681</v>
      </c>
      <c r="H13" s="21">
        <v>8.4</v>
      </c>
      <c r="I13" s="31">
        <v>0</v>
      </c>
      <c r="J13" s="31">
        <v>100599.04470810479</v>
      </c>
      <c r="K13" s="31">
        <v>101202.63321369544</v>
      </c>
      <c r="L13" s="1">
        <v>21.3</v>
      </c>
      <c r="M13" s="1">
        <v>27.4</v>
      </c>
      <c r="N13" s="1">
        <v>0</v>
      </c>
      <c r="O13" s="1">
        <v>7.5459753374113996</v>
      </c>
      <c r="P13" s="1">
        <v>62.2</v>
      </c>
      <c r="Q13" s="1">
        <v>30.1</v>
      </c>
      <c r="R13" s="1">
        <v>0.98423371203338739</v>
      </c>
      <c r="S13" s="1">
        <v>0</v>
      </c>
      <c r="T13" s="19">
        <v>0</v>
      </c>
      <c r="U13" s="24">
        <v>4.9116521739130432</v>
      </c>
      <c r="V13" s="1">
        <v>2.6373560804096162E-2</v>
      </c>
      <c r="W13" s="1">
        <v>1000.0000000000001</v>
      </c>
      <c r="X13" s="17">
        <v>2.6507427905621904E-2</v>
      </c>
      <c r="Y13" s="25">
        <v>0.16545295659772793</v>
      </c>
      <c r="Z13" s="25">
        <v>3.624586693548387</v>
      </c>
      <c r="AA13" s="1">
        <v>1.7477424992717739E-3</v>
      </c>
      <c r="AB13" s="1">
        <v>3422.270900087387</v>
      </c>
      <c r="AC13" s="1">
        <v>667.27137493451164</v>
      </c>
      <c r="AD13" s="1">
        <v>54.47</v>
      </c>
      <c r="AE13" s="24">
        <v>1218</v>
      </c>
      <c r="AF13" s="24">
        <v>0.55345179143606182</v>
      </c>
      <c r="AG13" s="24">
        <v>0.6741224060749953</v>
      </c>
      <c r="AH13" s="24">
        <v>1.4005243227497814</v>
      </c>
      <c r="AI13" s="24">
        <v>2.5439363044955821</v>
      </c>
      <c r="AJ13" s="24">
        <v>72.346829789299932</v>
      </c>
      <c r="AK13" s="24">
        <v>25.827750267016214</v>
      </c>
      <c r="AL13" s="24">
        <v>3.3012913875133507</v>
      </c>
      <c r="AM13" s="24">
        <v>11.278195488721805</v>
      </c>
      <c r="AN13" s="24">
        <v>10299</v>
      </c>
      <c r="AO13" s="1">
        <v>321.84375</v>
      </c>
      <c r="AP13" s="24">
        <v>1717</v>
      </c>
      <c r="AQ13" s="24">
        <v>21.198581560283689</v>
      </c>
      <c r="AR13" s="24">
        <v>240</v>
      </c>
      <c r="AS13" s="24">
        <v>2926</v>
      </c>
      <c r="AT13" s="26">
        <v>0</v>
      </c>
      <c r="AU13" s="24">
        <v>64789.918917808689</v>
      </c>
      <c r="AV13" s="24">
        <v>0.96902173913043477</v>
      </c>
      <c r="AW13" s="26">
        <v>0.97173913043478266</v>
      </c>
      <c r="AX13" s="24">
        <v>0.94293478260869568</v>
      </c>
      <c r="AY13" s="24">
        <v>4.7931890400433816E-2</v>
      </c>
      <c r="AZ13" s="24">
        <v>11.952191235059761</v>
      </c>
      <c r="BA13" s="24">
        <v>-2.7990611144970536</v>
      </c>
      <c r="BB13" s="24">
        <v>2.2475972020402448</v>
      </c>
      <c r="BC13" s="26">
        <v>-0.82961670758249739</v>
      </c>
      <c r="BD13" s="26">
        <v>-0.1946986622382865</v>
      </c>
      <c r="BE13" s="26">
        <v>157189.95875960225</v>
      </c>
      <c r="BG13" s="1">
        <f t="shared" si="13"/>
        <v>5.5954825462012323</v>
      </c>
      <c r="BH13" s="1">
        <f t="shared" si="14"/>
        <v>2.2604035481758986</v>
      </c>
      <c r="BI13" s="1">
        <f t="shared" si="0"/>
        <v>4.7647058823529411</v>
      </c>
      <c r="BJ13" s="1">
        <f t="shared" si="1"/>
        <v>6.6966099294797363</v>
      </c>
      <c r="BK13" s="1">
        <f t="shared" si="15"/>
        <v>5.4522123178843618</v>
      </c>
      <c r="BL13" s="1">
        <f t="shared" si="2"/>
        <v>1.0199127146164999</v>
      </c>
      <c r="BM13" s="1">
        <f t="shared" si="3"/>
        <v>1.1827207558480466</v>
      </c>
      <c r="BN13" s="1">
        <f t="shared" si="4"/>
        <v>1.098481595519992</v>
      </c>
      <c r="BO13" s="1">
        <f t="shared" si="5"/>
        <v>1.1089337175792506</v>
      </c>
      <c r="BP13" s="1">
        <f>6*((O13-O130)/(O129-O130))+1</f>
        <v>1.5368483139194349</v>
      </c>
      <c r="BQ13" s="1">
        <f>6*((P13-P130)/(P129-P130))+1</f>
        <v>1.0863844393592677</v>
      </c>
      <c r="BR13" s="1">
        <f>6*((Q13-Q130)/(Q129-Q130))+1</f>
        <v>1.3710407239819005</v>
      </c>
      <c r="BS13" s="1">
        <f>6*((R13-R130)/(R129-R130))+1</f>
        <v>6.917960950672815</v>
      </c>
      <c r="BT13" s="1">
        <f>6*((U13-U130)/(U129-U130))+1</f>
        <v>1.6101976588566</v>
      </c>
      <c r="BU13" s="1">
        <f t="shared" si="6"/>
        <v>7</v>
      </c>
      <c r="BV13" s="1">
        <f t="shared" si="7"/>
        <v>4.2868230661089255</v>
      </c>
      <c r="BW13" s="1">
        <f>6*((Y13-Y130)/(Y129-Y130))+1</f>
        <v>3.0781279081710959</v>
      </c>
      <c r="BX13" s="1">
        <f>6*((Z13-Z130)/(Z129-Z130))+1</f>
        <v>1.9040400902605419</v>
      </c>
      <c r="BY13" s="1">
        <f>6*((AB13-AB130)/(AB129-AB130))+1</f>
        <v>3.0093088160487889</v>
      </c>
      <c r="BZ13" s="1">
        <f>6*((AC13-AC130)/(AC129-AC130))+1</f>
        <v>1.0420071614176329</v>
      </c>
      <c r="CA13" s="1">
        <f>6*((AD13-AD130)/(AD129-AD130))+1</f>
        <v>1</v>
      </c>
      <c r="CB13" s="1">
        <f>6*((AE13-AE130)/(AE129-AE130))+1</f>
        <v>1.4070108632322484</v>
      </c>
      <c r="CC13" s="1">
        <f>6*((AF13-AF130)/(AF129-AF130))+1</f>
        <v>1.4221761015705034</v>
      </c>
      <c r="CD13" s="1">
        <f>6*((AH13-AH130)/(AH129-AH130))+1</f>
        <v>2.0458635116840429</v>
      </c>
      <c r="CE13" s="1">
        <f t="shared" si="8"/>
        <v>3.4617019896825738</v>
      </c>
      <c r="CF13" s="1">
        <f>6*((AN13-AN129)/(AN130-AN129))+1</f>
        <v>4.8639610880361452</v>
      </c>
      <c r="CG13" s="1">
        <f>6*((AO13-AO129)/(AO130-AO129))+1</f>
        <v>6.6821985084165565</v>
      </c>
      <c r="CH13" s="1">
        <f>6*((AQ13-AQ129)/(AQ130-AQ129))+1</f>
        <v>6.747087658846409</v>
      </c>
      <c r="CI13" s="1">
        <f t="shared" si="9"/>
        <v>3.3992273019961368</v>
      </c>
      <c r="CJ13" s="1">
        <f>6*((AS13-AS130)/(AS129-AS130))+1</f>
        <v>2.3102187414103783</v>
      </c>
      <c r="CK13" s="1">
        <f t="shared" si="10"/>
        <v>6.9679158537936257</v>
      </c>
      <c r="CL13" s="1">
        <f>6*((AV13-AV130)/(AV129-AV130))+1</f>
        <v>6.2330670945115729</v>
      </c>
      <c r="CM13" s="1">
        <f>6*((AW13-AW130)/(AW129-AW130))+1</f>
        <v>6.9745392109191258</v>
      </c>
      <c r="CN13" s="1">
        <f>6*((AY13-AY130)/(AY129-AY130))+1</f>
        <v>6.064812974681951</v>
      </c>
      <c r="CO13" s="1">
        <f t="shared" si="11"/>
        <v>5.6080478087649404</v>
      </c>
      <c r="CP13" s="1">
        <f>6*((BB13-BB130)/(BB129-BB130))+1</f>
        <v>7</v>
      </c>
      <c r="CQ13" s="1">
        <f>6*((BC13-BC130)/(BC129-BC130))+1</f>
        <v>1.5474460455900787</v>
      </c>
      <c r="CR13" s="1">
        <f t="shared" si="12"/>
        <v>3.669120997015979</v>
      </c>
      <c r="CS13" s="62" t="s">
        <v>390</v>
      </c>
    </row>
    <row r="14" spans="1:97" ht="28">
      <c r="A14" s="6" t="s">
        <v>111</v>
      </c>
      <c r="B14" s="5" t="s">
        <v>107</v>
      </c>
      <c r="C14" s="20">
        <v>32.950000000000003</v>
      </c>
      <c r="D14" s="20">
        <v>0.13884642311154291</v>
      </c>
      <c r="E14" s="23">
        <v>7.36</v>
      </c>
      <c r="F14" s="23">
        <v>1398.3</v>
      </c>
      <c r="G14" s="23">
        <v>19297.099999999999</v>
      </c>
      <c r="H14" s="21">
        <v>10.1</v>
      </c>
      <c r="I14" s="31">
        <v>0</v>
      </c>
      <c r="J14" s="31">
        <v>109043.32225352603</v>
      </c>
      <c r="K14" s="31">
        <v>116766.879654383</v>
      </c>
      <c r="L14" s="1">
        <v>1234.3</v>
      </c>
      <c r="M14" s="1">
        <v>138.80000000000001</v>
      </c>
      <c r="N14" s="1">
        <v>0</v>
      </c>
      <c r="O14" s="1">
        <v>3.8672808952987832</v>
      </c>
      <c r="P14" s="1">
        <v>494.9</v>
      </c>
      <c r="Q14" s="1">
        <v>137.1</v>
      </c>
      <c r="R14" s="1">
        <v>0.9468969693047935</v>
      </c>
      <c r="S14" s="1">
        <v>3.3485629490784129E-3</v>
      </c>
      <c r="T14" s="19">
        <v>8.16431500376579E-6</v>
      </c>
      <c r="U14" s="24">
        <v>7.8650000000000002</v>
      </c>
      <c r="V14" s="1">
        <v>6.6534013203494065E-4</v>
      </c>
      <c r="W14" s="1">
        <v>900</v>
      </c>
      <c r="X14" s="17">
        <v>2.5413471527971965E-2</v>
      </c>
      <c r="Y14" s="25">
        <v>0.23634875504401587</v>
      </c>
      <c r="Z14" s="25">
        <v>1.5111178638492166</v>
      </c>
      <c r="AA14" s="1">
        <v>9.1848543792365136E-4</v>
      </c>
      <c r="AB14" s="1">
        <v>3181.6422642094799</v>
      </c>
      <c r="AC14" s="1">
        <v>22249.751544691284</v>
      </c>
      <c r="AD14" s="1">
        <v>57.46</v>
      </c>
      <c r="AE14" s="24">
        <v>5432.9124713756446</v>
      </c>
      <c r="AF14" s="24">
        <v>5.5925557775795665E-2</v>
      </c>
      <c r="AG14" s="24">
        <v>0.30383866030875945</v>
      </c>
      <c r="AH14" s="24">
        <v>0.56096804282999646</v>
      </c>
      <c r="AI14" s="24">
        <v>1.4599836305484175</v>
      </c>
      <c r="AJ14" s="24">
        <v>78.840136588990021</v>
      </c>
      <c r="AK14" s="24">
        <v>16.814406750255646</v>
      </c>
      <c r="AL14" s="24">
        <v>2.4411301861259709</v>
      </c>
      <c r="AM14" s="24">
        <v>7.2833211944646763</v>
      </c>
      <c r="AN14" s="24">
        <v>16331.233333333334</v>
      </c>
      <c r="AO14" s="1">
        <v>1197.8899755501222</v>
      </c>
      <c r="AP14" s="24">
        <v>3202.2026143790849</v>
      </c>
      <c r="AQ14" s="24">
        <v>19.085175452156438</v>
      </c>
      <c r="AR14" s="24">
        <v>356.54054054054052</v>
      </c>
      <c r="AS14" s="24">
        <v>989.91200535987286</v>
      </c>
      <c r="AT14" s="26">
        <v>430.73879090576952</v>
      </c>
      <c r="AU14" s="24">
        <v>45413.495091596029</v>
      </c>
      <c r="AV14" s="24">
        <v>0.94889804663539212</v>
      </c>
      <c r="AW14" s="26">
        <v>0.95043585689725185</v>
      </c>
      <c r="AX14" s="24">
        <v>0.95326093529965705</v>
      </c>
      <c r="AY14" s="24">
        <v>4.0186544373392523E-2</v>
      </c>
      <c r="AZ14" s="24">
        <v>11.506524317912218</v>
      </c>
      <c r="BA14" s="24">
        <v>3.9252872696031407E-2</v>
      </c>
      <c r="BB14" s="24">
        <v>-0.70108043693921995</v>
      </c>
      <c r="BC14" s="26">
        <v>-0.96743770155448228</v>
      </c>
      <c r="BD14" s="26">
        <v>-0.7612139478536325</v>
      </c>
      <c r="BE14" s="26">
        <v>108607.42514395542</v>
      </c>
      <c r="BG14" s="1">
        <f t="shared" si="13"/>
        <v>3.5564681724845988</v>
      </c>
      <c r="BH14" s="1">
        <f t="shared" si="14"/>
        <v>5.2406441990441088</v>
      </c>
      <c r="BI14" s="1">
        <f t="shared" si="0"/>
        <v>6.5069204152249132</v>
      </c>
      <c r="BJ14" s="1">
        <f t="shared" si="1"/>
        <v>6.6629641167974167</v>
      </c>
      <c r="BK14" s="1">
        <f t="shared" si="15"/>
        <v>6.3009252455459333</v>
      </c>
      <c r="BL14" s="1">
        <f t="shared" si="2"/>
        <v>1.0199127146164999</v>
      </c>
      <c r="BM14" s="1">
        <f t="shared" si="3"/>
        <v>1.1987136835892356</v>
      </c>
      <c r="BN14" s="1">
        <f t="shared" si="4"/>
        <v>1.1148895287713307</v>
      </c>
      <c r="BO14" s="1">
        <f t="shared" si="5"/>
        <v>1.7510086455331413</v>
      </c>
      <c r="BP14" s="1">
        <f>6*((O14-O130)/(O129-O130))+1</f>
        <v>1.273939447493718</v>
      </c>
      <c r="BQ14" s="1">
        <f>6*((P14-P130)/(P129-P130))+1</f>
        <v>2.3240846681922198</v>
      </c>
      <c r="BR14" s="1">
        <f>6*((Q14-Q130)/(Q129-Q130))+1</f>
        <v>3.3076923076923079</v>
      </c>
      <c r="BS14" s="1">
        <f>6*((R14-R130)/(R129-R130))+1</f>
        <v>5.5321910781896495</v>
      </c>
      <c r="BT14" s="1">
        <f>6*((U14-U130)/(U129-U130))+1</f>
        <v>1.9771059547736054</v>
      </c>
      <c r="BU14" s="1">
        <f t="shared" si="6"/>
        <v>1.1513652563589225</v>
      </c>
      <c r="BV14" s="1">
        <f t="shared" si="7"/>
        <v>4.1511765194813588</v>
      </c>
      <c r="BW14" s="1">
        <f>6*((Y14-Y130)/(Y129-Y130))+1</f>
        <v>3.9685957508311356</v>
      </c>
      <c r="BX14" s="1">
        <f>6*((Z14-Z130)/(Z129-Z130))+1</f>
        <v>1.88059630708197</v>
      </c>
      <c r="BY14" s="1">
        <f>6*((AB14-AB130)/(AB129-AB130))+1</f>
        <v>2.8680291647357015</v>
      </c>
      <c r="BZ14" s="1">
        <f>6*((AC14-AC130)/(AC129-AC130))+1</f>
        <v>2.4832106254369717</v>
      </c>
      <c r="CA14" s="1">
        <f>6*((AD14-AD130)/(AD129-AD130))+1</f>
        <v>7</v>
      </c>
      <c r="CB14" s="1">
        <f>6*((AE14-AE130)/(AE129-AE130))+1</f>
        <v>2.8521499336089908</v>
      </c>
      <c r="CC14" s="1">
        <f>6*((AF14-AF130)/(AF129-AF130))+1</f>
        <v>1.0387930893205446</v>
      </c>
      <c r="CD14" s="1">
        <f>6*((AH14-AH130)/(AH129-AH130))+1</f>
        <v>1.7813087761786162</v>
      </c>
      <c r="CE14" s="1">
        <f t="shared" si="8"/>
        <v>6.7368090066385298</v>
      </c>
      <c r="CF14" s="1">
        <f>6*((AN14-AN129)/(AN130-AN129))+1</f>
        <v>3.5154001180850907</v>
      </c>
      <c r="CG14" s="1">
        <f>6*((AO14-AO129)/(AO130-AO129))+1</f>
        <v>5.8171551537580495</v>
      </c>
      <c r="CH14" s="1">
        <f>6*((AQ14-AQ129)/(AQ130-AQ129))+1</f>
        <v>6.8025209090691749</v>
      </c>
      <c r="CI14" s="1">
        <f t="shared" si="9"/>
        <v>4.7499869476688534</v>
      </c>
      <c r="CJ14" s="1">
        <f>6*((AS14-AS130)/(AS129-AS130))+1</f>
        <v>1.1910892493523204</v>
      </c>
      <c r="CK14" s="1">
        <f t="shared" si="10"/>
        <v>3.813070478733219</v>
      </c>
      <c r="CL14" s="1">
        <f>6*((AV14-AV130)/(AV129-AV130))+1</f>
        <v>5.3501398790359485</v>
      </c>
      <c r="CM14" s="1">
        <f>6*((AW14-AW130)/(AW129-AW130))+1</f>
        <v>6.7947034796256416</v>
      </c>
      <c r="CN14" s="1">
        <f>6*((AY14-AY130)/(AY129-AY130))+1</f>
        <v>5.5092729782207126</v>
      </c>
      <c r="CO14" s="1">
        <f t="shared" si="11"/>
        <v>5.6599501779359436</v>
      </c>
      <c r="CP14" s="1">
        <f>6*((BB14-BB130)/(BB129-BB130))+1</f>
        <v>1.484960428695403</v>
      </c>
      <c r="CQ14" s="1">
        <f>6*((BC14-BC130)/(BC129-BC130))+1</f>
        <v>1.0600875790371411</v>
      </c>
      <c r="CR14" s="1">
        <f t="shared" si="12"/>
        <v>3.6602116753199718</v>
      </c>
      <c r="CS14" s="62" t="s">
        <v>392</v>
      </c>
    </row>
    <row r="15" spans="1:97">
      <c r="A15" s="6" t="s">
        <v>112</v>
      </c>
      <c r="B15" s="5" t="s">
        <v>113</v>
      </c>
      <c r="C15" s="20">
        <v>20.149999999999999</v>
      </c>
      <c r="D15" s="20">
        <v>7.3080944962547217E-2</v>
      </c>
      <c r="E15" s="23">
        <v>20.25</v>
      </c>
      <c r="F15" s="23">
        <v>1965.4</v>
      </c>
      <c r="G15" s="23">
        <v>14776.6</v>
      </c>
      <c r="H15" s="21">
        <v>8.48</v>
      </c>
      <c r="I15" s="31">
        <v>0</v>
      </c>
      <c r="J15" s="31">
        <v>606077.55363089405</v>
      </c>
      <c r="K15" s="31">
        <v>168700.72435631082</v>
      </c>
      <c r="L15" s="1">
        <v>422.4</v>
      </c>
      <c r="M15" s="1">
        <v>280.39999999999998</v>
      </c>
      <c r="N15" s="1">
        <v>7</v>
      </c>
      <c r="O15" s="1">
        <v>33.307176849698031</v>
      </c>
      <c r="P15" s="1">
        <v>1217.7</v>
      </c>
      <c r="Q15" s="1">
        <v>159.69999999999999</v>
      </c>
      <c r="R15" s="1">
        <v>0.94841247057472589</v>
      </c>
      <c r="S15" s="1">
        <v>2.17937464055453E-3</v>
      </c>
      <c r="T15" s="19">
        <v>0</v>
      </c>
      <c r="U15" s="24">
        <v>6.0499716009939659</v>
      </c>
      <c r="V15" s="1">
        <v>2.2447387054017943E-3</v>
      </c>
      <c r="W15" s="1">
        <v>1000</v>
      </c>
      <c r="X15" s="17">
        <v>4.2414477474978125E-2</v>
      </c>
      <c r="Y15" s="25">
        <v>0.26066497364433727</v>
      </c>
      <c r="Z15" s="25">
        <v>11.598658090819626</v>
      </c>
      <c r="AA15" s="1">
        <v>1.2697667470496596E-3</v>
      </c>
      <c r="AB15" s="1">
        <v>3179.2090632535906</v>
      </c>
      <c r="AC15" s="1">
        <v>7160.3909482570507</v>
      </c>
      <c r="AD15" s="1">
        <v>54.47</v>
      </c>
      <c r="AE15" s="24">
        <v>363.91210343263128</v>
      </c>
      <c r="AF15" s="24">
        <v>0.71768496980302621</v>
      </c>
      <c r="AG15" s="24">
        <v>0.26117424696300368</v>
      </c>
      <c r="AH15" s="24">
        <v>0.39705286070978896</v>
      </c>
      <c r="AI15" s="24">
        <v>1.9878785292046353</v>
      </c>
      <c r="AJ15" s="24">
        <v>72.802449902900193</v>
      </c>
      <c r="AK15" s="24">
        <v>25.011203824238674</v>
      </c>
      <c r="AL15" s="24">
        <v>5.5592308841417868</v>
      </c>
      <c r="AM15" s="24">
        <v>21.331058020477819</v>
      </c>
      <c r="AN15" s="24">
        <v>3347.0714285714284</v>
      </c>
      <c r="AO15" s="1">
        <v>420.26008968609864</v>
      </c>
      <c r="AP15" s="24">
        <v>946.64646464646466</v>
      </c>
      <c r="AQ15" s="24">
        <v>19.114832535885167</v>
      </c>
      <c r="AR15" s="24">
        <v>277.85714285714283</v>
      </c>
      <c r="AS15" s="24">
        <v>1284.0888479267592</v>
      </c>
      <c r="AT15" s="26">
        <v>225.97498890287886</v>
      </c>
      <c r="AU15" s="24">
        <v>76403.582537581373</v>
      </c>
      <c r="AV15" s="24">
        <v>0.92688235294117649</v>
      </c>
      <c r="AW15" s="26">
        <v>0.89888235294117647</v>
      </c>
      <c r="AX15" s="24">
        <v>0.7151764705882353</v>
      </c>
      <c r="AY15" s="24">
        <v>5.0213866984511767E-2</v>
      </c>
      <c r="AZ15" s="24">
        <v>23.683135973866882</v>
      </c>
      <c r="BA15" s="24">
        <v>-1.0592399540674493</v>
      </c>
      <c r="BB15" s="24">
        <v>-0.16826889719636406</v>
      </c>
      <c r="BC15" s="26">
        <v>-0.68351683791179729</v>
      </c>
      <c r="BD15" s="26">
        <v>-0.33025905889997209</v>
      </c>
      <c r="BE15" s="26">
        <v>216738.5340151058</v>
      </c>
      <c r="BG15" s="1">
        <f t="shared" si="13"/>
        <v>5.5277207392197134</v>
      </c>
      <c r="BH15" s="1">
        <f t="shared" si="14"/>
        <v>3.1681437070835425</v>
      </c>
      <c r="BI15" s="1">
        <f t="shared" si="0"/>
        <v>4.2768166089965396</v>
      </c>
      <c r="BJ15" s="1">
        <f t="shared" si="1"/>
        <v>6.4702313857656684</v>
      </c>
      <c r="BK15" s="1">
        <f t="shared" si="15"/>
        <v>6.5096190912203618</v>
      </c>
      <c r="BL15" s="1">
        <f t="shared" si="2"/>
        <v>1.0199127146164999</v>
      </c>
      <c r="BM15" s="1">
        <f t="shared" si="3"/>
        <v>2.1400650904512664</v>
      </c>
      <c r="BN15" s="1">
        <f t="shared" si="4"/>
        <v>1.1696385370578499</v>
      </c>
      <c r="BO15" s="1">
        <f t="shared" si="5"/>
        <v>2.5671469740634003</v>
      </c>
      <c r="BP15" s="1">
        <f>6*((O15-O130)/(O129-O130))+1</f>
        <v>3.3779493876661846</v>
      </c>
      <c r="BQ15" s="1">
        <f>6*((P15-P130)/(P129-P130))+1</f>
        <v>4.3915903890160184</v>
      </c>
      <c r="BR15" s="1">
        <f>6*((Q15-Q130)/(Q129-Q130))+1</f>
        <v>3.7167420814479639</v>
      </c>
      <c r="BS15" s="1">
        <f>6*((R15-R130)/(R129-R130))+1</f>
        <v>5.5884395843019394</v>
      </c>
      <c r="BT15" s="1">
        <f>6*((U15-U130)/(U129-U130))+1</f>
        <v>1.7516164370683291</v>
      </c>
      <c r="BU15" s="1">
        <f t="shared" si="6"/>
        <v>1.5106793251186219</v>
      </c>
      <c r="BV15" s="1">
        <f t="shared" si="7"/>
        <v>6.2592384066108737</v>
      </c>
      <c r="BW15" s="1">
        <f>6*((Y15-Y130)/(Y129-Y130))+1</f>
        <v>4.2740131548692997</v>
      </c>
      <c r="BX15" s="1">
        <f>6*((Z15-Z130)/(Z129-Z130))+1</f>
        <v>1.9924929684204196</v>
      </c>
      <c r="BY15" s="1">
        <f>6*((AB15-AB130)/(AB129-AB130))+1</f>
        <v>2.8666005659267171</v>
      </c>
      <c r="BZ15" s="1">
        <f>6*((AC15-AC130)/(AC129-AC130))+1</f>
        <v>1.4755952545264739</v>
      </c>
      <c r="CA15" s="1">
        <f>6*((AD15-AD130)/(AD129-AD130))+1</f>
        <v>1</v>
      </c>
      <c r="CB15" s="1">
        <f>6*((AE15-AE130)/(AE129-AE130))+1</f>
        <v>1.1141754135645221</v>
      </c>
      <c r="CC15" s="1">
        <f>6*((AF15-AF130)/(AF129-AF130))+1</f>
        <v>1.5487306556298708</v>
      </c>
      <c r="CD15" s="1">
        <f>6*((AH15-AH130)/(AH129-AH130))+1</f>
        <v>1.7296570421754132</v>
      </c>
      <c r="CE15" s="1">
        <f t="shared" si="8"/>
        <v>3.6915085700815942</v>
      </c>
      <c r="CF15" s="1">
        <f>6*((AN15-AN129)/(AN130-AN129))+1</f>
        <v>6.4181283457101141</v>
      </c>
      <c r="CG15" s="1">
        <f>6*((AO15-AO129)/(AO130-AO129))+1</f>
        <v>6.5850182476582706</v>
      </c>
      <c r="CH15" s="1">
        <f>6*((AQ15-AQ129)/(AQ130-AQ129))+1</f>
        <v>6.801743023296587</v>
      </c>
      <c r="CI15" s="1">
        <f t="shared" si="9"/>
        <v>3.8380093827614754</v>
      </c>
      <c r="CJ15" s="1">
        <f>6*((AS15-AS130)/(AS129-AS130))+1</f>
        <v>1.3611341963322832</v>
      </c>
      <c r="CK15" s="1">
        <f t="shared" si="10"/>
        <v>5.3128149813590024</v>
      </c>
      <c r="CL15" s="1">
        <f>6*((AV15-AV130)/(AV129-AV130))+1</f>
        <v>4.3842010914607261</v>
      </c>
      <c r="CM15" s="1">
        <f>6*((AW15-AW130)/(AW129-AW130))+1</f>
        <v>6.3595045385638871</v>
      </c>
      <c r="CN15" s="1">
        <f>6*((AY15-AY130)/(AY129-AY130))+1</f>
        <v>6.2284892338209588</v>
      </c>
      <c r="CO15" s="1">
        <f t="shared" si="11"/>
        <v>4.2418619844834629</v>
      </c>
      <c r="CP15" s="1">
        <f>6*((BB15-BB130)/(BB129-BB130))+1</f>
        <v>2.4815009412577007</v>
      </c>
      <c r="CQ15" s="1">
        <f>6*((BC15-BC130)/(BC129-BC130))+1</f>
        <v>2.0640800241606438</v>
      </c>
      <c r="CR15" s="1">
        <f t="shared" si="12"/>
        <v>3.654454326372004</v>
      </c>
      <c r="CS15" s="62" t="s">
        <v>390</v>
      </c>
    </row>
    <row r="16" spans="1:97">
      <c r="A16" s="6" t="s">
        <v>115</v>
      </c>
      <c r="B16" s="5" t="s">
        <v>116</v>
      </c>
      <c r="C16" s="20">
        <v>29.24</v>
      </c>
      <c r="D16" s="20">
        <v>3.0184723276578822E-2</v>
      </c>
      <c r="E16" s="23">
        <v>21.98</v>
      </c>
      <c r="F16" s="23">
        <v>3597.1</v>
      </c>
      <c r="G16" s="23">
        <v>19784.2</v>
      </c>
      <c r="H16" s="21">
        <v>7.77</v>
      </c>
      <c r="I16" s="31">
        <v>0</v>
      </c>
      <c r="J16" s="31">
        <v>31300.292858933419</v>
      </c>
      <c r="K16" s="31">
        <v>108635.09278070892</v>
      </c>
      <c r="L16" s="1">
        <v>32.299999999999997</v>
      </c>
      <c r="M16" s="1">
        <v>120.9</v>
      </c>
      <c r="N16" s="1">
        <v>0</v>
      </c>
      <c r="O16" s="1">
        <v>0.12272710841195821</v>
      </c>
      <c r="P16" s="1">
        <v>73.599999999999994</v>
      </c>
      <c r="Q16" s="1">
        <v>180.2</v>
      </c>
      <c r="R16" s="1">
        <v>0.95772131798332671</v>
      </c>
      <c r="S16" s="1">
        <v>8.2901554404145078E-4</v>
      </c>
      <c r="T16" s="19">
        <v>7.2298738387015151E-5</v>
      </c>
      <c r="U16" s="24">
        <v>2.729000418235048</v>
      </c>
      <c r="V16" s="1">
        <v>4.2875705992929117E-4</v>
      </c>
      <c r="W16" s="1">
        <v>752.857142857143</v>
      </c>
      <c r="X16" s="17">
        <v>7.7359650074106208E-3</v>
      </c>
      <c r="Y16" s="25">
        <v>0.14821241369338106</v>
      </c>
      <c r="Z16" s="25">
        <v>7.1210083449235055</v>
      </c>
      <c r="AA16" s="1">
        <v>1.0483317066117197E-3</v>
      </c>
      <c r="AB16" s="1">
        <v>2758.124570726241</v>
      </c>
      <c r="AC16" s="1">
        <v>580.16136103737972</v>
      </c>
      <c r="AD16" s="1">
        <v>54.47</v>
      </c>
      <c r="AE16" s="24">
        <v>169.4386649728215</v>
      </c>
      <c r="AF16" s="24">
        <v>0.95434334670859988</v>
      </c>
      <c r="AG16" s="24">
        <v>0.16170266259199967</v>
      </c>
      <c r="AH16" s="24">
        <v>0.10074829194230561</v>
      </c>
      <c r="AI16" s="24">
        <v>1.8797671980623938</v>
      </c>
      <c r="AJ16" s="24">
        <v>75.006326139608859</v>
      </c>
      <c r="AK16" s="24">
        <v>21.472725300943498</v>
      </c>
      <c r="AL16" s="24">
        <v>4.1210280880598642</v>
      </c>
      <c r="AM16" s="24">
        <v>3.3670033670033668</v>
      </c>
      <c r="AN16" s="24">
        <v>5532.6</v>
      </c>
      <c r="AO16" s="1">
        <v>1455.9473684210527</v>
      </c>
      <c r="AP16" s="24">
        <v>0</v>
      </c>
      <c r="AQ16" s="24">
        <v>22.81283422459893</v>
      </c>
      <c r="AR16" s="24">
        <v>248.4</v>
      </c>
      <c r="AS16" s="24">
        <v>1687.8112739037701</v>
      </c>
      <c r="AT16" s="26">
        <v>26.620395474098977</v>
      </c>
      <c r="AU16" s="24">
        <v>20972.467231948081</v>
      </c>
      <c r="AV16" s="24">
        <v>0.96424361493123767</v>
      </c>
      <c r="AW16" s="26">
        <v>0.88035363457760318</v>
      </c>
      <c r="AX16" s="24">
        <v>0.8165029469548134</v>
      </c>
      <c r="AY16" s="24">
        <v>5.2132211764387842E-2</v>
      </c>
      <c r="AZ16" s="24">
        <v>3.3167495854063018</v>
      </c>
      <c r="BA16" s="24">
        <v>-0.1844147091484393</v>
      </c>
      <c r="BB16" s="24">
        <v>-0.27520732011324028</v>
      </c>
      <c r="BC16" s="26">
        <v>-0.72052701960104371</v>
      </c>
      <c r="BD16" s="26">
        <v>-0.53117538227992211</v>
      </c>
      <c r="BE16" s="26">
        <v>60120.348294028983</v>
      </c>
      <c r="BG16" s="1">
        <f t="shared" si="13"/>
        <v>4.1278234086242307</v>
      </c>
      <c r="BH16" s="1">
        <f t="shared" si="14"/>
        <v>1.8163335621621439</v>
      </c>
      <c r="BI16" s="1">
        <f t="shared" si="0"/>
        <v>3.9775086505190305</v>
      </c>
      <c r="BJ16" s="1">
        <f t="shared" si="1"/>
        <v>5.9156872185561751</v>
      </c>
      <c r="BK16" s="1">
        <f t="shared" si="15"/>
        <v>6.2784377392461845</v>
      </c>
      <c r="BL16" s="1">
        <f t="shared" si="2"/>
        <v>1.0199127146164999</v>
      </c>
      <c r="BM16" s="1">
        <f t="shared" si="3"/>
        <v>1.0514733015907729</v>
      </c>
      <c r="BN16" s="1">
        <f t="shared" si="4"/>
        <v>1.1063169443711918</v>
      </c>
      <c r="BO16" s="1">
        <f t="shared" si="5"/>
        <v>1.6478386167146974</v>
      </c>
      <c r="BP16" s="1">
        <f>6*((O16-O130)/(O129-O130))+1</f>
        <v>1.0063237466324171</v>
      </c>
      <c r="BQ16" s="1">
        <f>6*((P16-P130)/(P129-P130))+1</f>
        <v>1.1189931350114417</v>
      </c>
      <c r="BR16" s="1">
        <f>6*((Q16-Q130)/(Q129-Q130))+1</f>
        <v>4.0877828054298639</v>
      </c>
      <c r="BS16" s="1">
        <f>6*((R16-R130)/(R129-R130))+1</f>
        <v>5.9339416110896899</v>
      </c>
      <c r="BT16" s="1">
        <f>6*((U16-U130)/(U129-U130))+1</f>
        <v>1.3390365618864748</v>
      </c>
      <c r="BU16" s="1">
        <f t="shared" si="6"/>
        <v>1.0975424736418677</v>
      </c>
      <c r="BV16" s="1">
        <f t="shared" si="7"/>
        <v>1.959231062157337</v>
      </c>
      <c r="BW16" s="1">
        <f>6*((Y16-Y130)/(Y129-Y130))+1</f>
        <v>2.8615826490334522</v>
      </c>
      <c r="BX16" s="1">
        <f>6*((Z16-Z130)/(Z129-Z130))+1</f>
        <v>1.9428243628004735</v>
      </c>
      <c r="BY16" s="1">
        <f>6*((AB16-AB130)/(AB129-AB130))+1</f>
        <v>2.6193703472099497</v>
      </c>
      <c r="BZ16" s="1">
        <f>6*((AC16-AC130)/(AC129-AC130))+1</f>
        <v>1.0361902556314646</v>
      </c>
      <c r="CA16" s="1">
        <f>6*((AD16-AD130)/(AD129-AD130))+1</f>
        <v>1</v>
      </c>
      <c r="CB16" s="1">
        <f>6*((AE16-AE130)/(AE129-AE130))+1</f>
        <v>1.0474975961774737</v>
      </c>
      <c r="CC16" s="1">
        <f>6*((AF16-AF130)/(AF129-AF130))+1</f>
        <v>1.7310945095813393</v>
      </c>
      <c r="CD16" s="1">
        <f>6*((AH16-AH130)/(AH129-AH130))+1</f>
        <v>1.63628774854471</v>
      </c>
      <c r="CE16" s="1">
        <f t="shared" si="8"/>
        <v>4.80310405601975</v>
      </c>
      <c r="CF16" s="1">
        <f>6*((AN16-AN129)/(AN130-AN129))+1</f>
        <v>5.9295334311442325</v>
      </c>
      <c r="CG16" s="1">
        <f>6*((AO16-AO129)/(AO130-AO129))+1</f>
        <v>5.5623388822955278</v>
      </c>
      <c r="CH16" s="1">
        <f>6*((AQ16-AQ129)/(AQ130-AQ129))+1</f>
        <v>6.7047468746877765</v>
      </c>
      <c r="CI16" s="1">
        <f t="shared" si="9"/>
        <v>3.4965872504829365</v>
      </c>
      <c r="CJ16" s="1">
        <f>6*((AS16-AS130)/(AS129-AS130))+1</f>
        <v>1.5945004868970265</v>
      </c>
      <c r="CK16" s="1">
        <f t="shared" si="10"/>
        <v>6.7729410028703141</v>
      </c>
      <c r="CL16" s="1">
        <f>6*((AV16-AV130)/(AV129-AV130))+1</f>
        <v>6.0234268460614908</v>
      </c>
      <c r="CM16" s="1">
        <f>6*((AW16-AW130)/(AW129-AW130))+1</f>
        <v>6.2030907549745304</v>
      </c>
      <c r="CN16" s="1">
        <f>6*((AY16-AY130)/(AY129-AY130))+1</f>
        <v>6.3660837645886037</v>
      </c>
      <c r="CO16" s="1">
        <f t="shared" si="11"/>
        <v>6.6137313432835825</v>
      </c>
      <c r="CP16" s="1">
        <f>6*((BB16-BB130)/(BB129-BB130))+1</f>
        <v>2.2814893746208007</v>
      </c>
      <c r="CQ16" s="1">
        <f>6*((BC16-BC130)/(BC129-BC130))+1</f>
        <v>1.933205729359206</v>
      </c>
      <c r="CR16" s="1">
        <f t="shared" si="12"/>
        <v>3.2876705626625591</v>
      </c>
      <c r="CS16" s="62" t="s">
        <v>391</v>
      </c>
    </row>
    <row r="17" spans="1:97" ht="28">
      <c r="A17" s="6" t="s">
        <v>118</v>
      </c>
      <c r="B17" s="5" t="s">
        <v>119</v>
      </c>
      <c r="C17" s="20">
        <v>29.87</v>
      </c>
      <c r="D17" s="20">
        <v>2.9539496850424507E-2</v>
      </c>
      <c r="E17" s="23">
        <v>20.66</v>
      </c>
      <c r="F17" s="23">
        <v>2064.1999999999998</v>
      </c>
      <c r="G17" s="23">
        <v>6487.6</v>
      </c>
      <c r="H17" s="21">
        <v>7.74</v>
      </c>
      <c r="I17" s="31">
        <v>0</v>
      </c>
      <c r="J17" s="31">
        <v>24531.648790677889</v>
      </c>
      <c r="K17" s="31">
        <v>44461.268428751384</v>
      </c>
      <c r="L17" s="1">
        <v>13.6</v>
      </c>
      <c r="M17" s="1">
        <v>29.8</v>
      </c>
      <c r="N17" s="1">
        <v>0</v>
      </c>
      <c r="O17" s="1">
        <v>0.45623850698384133</v>
      </c>
      <c r="P17" s="1">
        <v>103.2</v>
      </c>
      <c r="Q17" s="1">
        <v>27.2</v>
      </c>
      <c r="R17" s="1">
        <v>0.95245266781411364</v>
      </c>
      <c r="S17" s="1">
        <v>7.9060311723514799E-4</v>
      </c>
      <c r="T17" s="19">
        <v>0</v>
      </c>
      <c r="U17" s="24">
        <v>1.5699980390234338</v>
      </c>
      <c r="V17" s="1">
        <v>8.0075117619491612E-4</v>
      </c>
      <c r="W17" s="1">
        <v>714.95327102803742</v>
      </c>
      <c r="X17" s="17">
        <v>6.8469032434758798E-3</v>
      </c>
      <c r="Y17" s="25">
        <v>9.8125904769357175E-2</v>
      </c>
      <c r="Z17" s="25">
        <v>1.0599292101341282</v>
      </c>
      <c r="AA17" s="1">
        <v>1.1346296803474314E-3</v>
      </c>
      <c r="AB17" s="1">
        <v>3515.7015356625843</v>
      </c>
      <c r="AC17" s="1">
        <v>401.59430321454488</v>
      </c>
      <c r="AD17" s="1">
        <v>54.47</v>
      </c>
      <c r="AE17" s="24">
        <v>95.637379958600718</v>
      </c>
      <c r="AF17" s="24">
        <v>1.9210454243123753</v>
      </c>
      <c r="AG17" s="24">
        <v>0.18372375116269399</v>
      </c>
      <c r="AH17" s="24">
        <v>8.1732462146406351E-2</v>
      </c>
      <c r="AI17" s="24">
        <v>1.7175945850776635</v>
      </c>
      <c r="AJ17" s="24">
        <v>74.819046128565276</v>
      </c>
      <c r="AK17" s="24">
        <v>24.374975546774131</v>
      </c>
      <c r="AL17" s="24">
        <v>4.8906451739113423</v>
      </c>
      <c r="AM17" s="24">
        <v>8.0256821829855536</v>
      </c>
      <c r="AN17" s="24">
        <v>4259.833333333333</v>
      </c>
      <c r="AO17" s="1">
        <v>1111.2608695652175</v>
      </c>
      <c r="AP17" s="24">
        <v>0</v>
      </c>
      <c r="AQ17" s="24">
        <v>18.898058252427184</v>
      </c>
      <c r="AR17" s="24">
        <v>404</v>
      </c>
      <c r="AS17" s="24">
        <v>2310.1385660628348</v>
      </c>
      <c r="AT17" s="26">
        <v>200.34621894440315</v>
      </c>
      <c r="AU17" s="24">
        <v>15712.441927092019</v>
      </c>
      <c r="AV17" s="24">
        <v>0.97345305485067346</v>
      </c>
      <c r="AW17" s="26">
        <v>0.93577981651376152</v>
      </c>
      <c r="AX17" s="24">
        <v>0.84423189537380439</v>
      </c>
      <c r="AY17" s="24">
        <v>5.0479219520857273E-2</v>
      </c>
      <c r="AZ17" s="24">
        <v>4.032258064516129</v>
      </c>
      <c r="BA17" s="24">
        <v>-9.8220020141742678E-2</v>
      </c>
      <c r="BB17" s="24">
        <v>-0.27836865649245124</v>
      </c>
      <c r="BC17" s="26">
        <v>-0.8478817686390937</v>
      </c>
      <c r="BD17" s="26">
        <v>-0.59748367199190822</v>
      </c>
      <c r="BE17" s="26">
        <v>45357.386855042343</v>
      </c>
      <c r="BG17" s="1">
        <f t="shared" si="13"/>
        <v>4.0308008213552355</v>
      </c>
      <c r="BH17" s="1">
        <f t="shared" si="14"/>
        <v>1.796000218236609</v>
      </c>
      <c r="BI17" s="1">
        <f t="shared" si="0"/>
        <v>4.2058823529411766</v>
      </c>
      <c r="BJ17" s="1">
        <f t="shared" si="1"/>
        <v>6.4366535444221018</v>
      </c>
      <c r="BK17" s="1">
        <f t="shared" si="15"/>
        <v>6.892289876928877</v>
      </c>
      <c r="BL17" s="1">
        <f t="shared" si="2"/>
        <v>1.0199127146164999</v>
      </c>
      <c r="BM17" s="1">
        <f t="shared" si="3"/>
        <v>1.0386539177053942</v>
      </c>
      <c r="BN17" s="1">
        <f t="shared" si="4"/>
        <v>1.0386644672363241</v>
      </c>
      <c r="BO17" s="1">
        <f t="shared" si="5"/>
        <v>1.1227665706051873</v>
      </c>
      <c r="BP17" s="1">
        <f>6*((O17-O130)/(O129-O130))+1</f>
        <v>1.0301591331039921</v>
      </c>
      <c r="BQ17" s="1">
        <f>6*((P17-P130)/(P129-P130))+1</f>
        <v>1.2036613272311212</v>
      </c>
      <c r="BR17" s="1">
        <f>6*((Q17-Q130)/(Q129-Q130))+1</f>
        <v>1.318552036199095</v>
      </c>
      <c r="BS17" s="1">
        <f>6*((R17-R130)/(R129-R130))+1</f>
        <v>5.7383933082765122</v>
      </c>
      <c r="BT17" s="1">
        <f>6*((U17-U130)/(U129-U130))+1</f>
        <v>1.1950482432183955</v>
      </c>
      <c r="BU17" s="1">
        <f t="shared" si="6"/>
        <v>1.1821713454947385</v>
      </c>
      <c r="BV17" s="1">
        <f t="shared" si="7"/>
        <v>1.848990690164231</v>
      </c>
      <c r="BW17" s="1">
        <f>6*((Y17-Y130)/(Y129-Y130))+1</f>
        <v>2.2324843593549941</v>
      </c>
      <c r="BX17" s="1">
        <f>6*((Z17-Z130)/(Z129-Z130))+1</f>
        <v>1.8755914691483846</v>
      </c>
      <c r="BY17" s="1">
        <f>6*((AB17-AB130)/(AB129-AB130))+1</f>
        <v>3.0641644967447537</v>
      </c>
      <c r="BZ17" s="1">
        <f>6*((AC17-AC130)/(AC129-AC130))+1</f>
        <v>1.0242661644116504</v>
      </c>
      <c r="CA17" s="1">
        <f>6*((AD17-AD130)/(AD129-AD130))+1</f>
        <v>1</v>
      </c>
      <c r="CB17" s="1">
        <f>6*((AE17-AE130)/(AE129-AE130))+1</f>
        <v>1.0221938393041428</v>
      </c>
      <c r="CC17" s="1">
        <f>6*((AF17-AF130)/(AF129-AF130))+1</f>
        <v>2.4760143336746827</v>
      </c>
      <c r="CD17" s="1">
        <f>6*((AH17-AH130)/(AH129-AH130))+1</f>
        <v>1.6302956215814637</v>
      </c>
      <c r="CE17" s="1">
        <f t="shared" si="8"/>
        <v>4.7086433910264223</v>
      </c>
      <c r="CF17" s="1">
        <f>6*((AN17-AN129)/(AN130-AN129))+1</f>
        <v>6.2140720681092114</v>
      </c>
      <c r="CG17" s="1">
        <f>6*((AO17-AO129)/(AO130-AO129))+1</f>
        <v>5.9026962248415895</v>
      </c>
      <c r="CH17" s="1">
        <f>6*((AQ17-AQ129)/(AQ130-AQ129))+1</f>
        <v>6.8074288699734646</v>
      </c>
      <c r="CI17" s="1">
        <f t="shared" si="9"/>
        <v>5.3000643915003227</v>
      </c>
      <c r="CJ17" s="1">
        <f>6*((AS17-AS130)/(AS129-AS130))+1</f>
        <v>1.9542283651215371</v>
      </c>
      <c r="CK17" s="1">
        <f t="shared" si="10"/>
        <v>5.5005269034776498</v>
      </c>
      <c r="CL17" s="1">
        <f>6*((AV17-AV130)/(AV129-AV130))+1</f>
        <v>6.4274911173755456</v>
      </c>
      <c r="CM17" s="1">
        <f>6*((AW17-AW130)/(AW129-AW130))+1</f>
        <v>6.6709816612117514</v>
      </c>
      <c r="CN17" s="1">
        <f>6*((AY17-AY130)/(AY129-AY130))+1</f>
        <v>6.2475218175929035</v>
      </c>
      <c r="CO17" s="1">
        <f t="shared" si="11"/>
        <v>6.5304032258064515</v>
      </c>
      <c r="CP17" s="1">
        <f>6*((BB17-BB130)/(BB129-BB130))+1</f>
        <v>2.2755765901919176</v>
      </c>
      <c r="CQ17" s="1">
        <f>6*((BC17-BC130)/(BC129-BC130))+1</f>
        <v>1.4828576843288908</v>
      </c>
      <c r="CR17" s="1">
        <f t="shared" si="12"/>
        <v>3.2823271125003566</v>
      </c>
      <c r="CS17" s="62" t="s">
        <v>392</v>
      </c>
    </row>
    <row r="18" spans="1:97">
      <c r="A18" s="6" t="s">
        <v>121</v>
      </c>
      <c r="B18" s="5" t="s">
        <v>122</v>
      </c>
      <c r="C18" s="20">
        <v>24.95</v>
      </c>
      <c r="D18" s="20">
        <v>4.8962093862815886E-2</v>
      </c>
      <c r="E18" s="23">
        <v>18.72</v>
      </c>
      <c r="F18" s="23">
        <v>2273.6999999999998</v>
      </c>
      <c r="G18" s="23">
        <v>4547.3</v>
      </c>
      <c r="H18" s="21">
        <v>8.64</v>
      </c>
      <c r="I18" s="31">
        <v>0</v>
      </c>
      <c r="J18" s="31">
        <v>13102.989567965511</v>
      </c>
      <c r="K18" s="31">
        <v>31512.068814797145</v>
      </c>
      <c r="L18" s="1">
        <v>3.7</v>
      </c>
      <c r="M18" s="1">
        <v>39.4</v>
      </c>
      <c r="N18" s="1">
        <v>140</v>
      </c>
      <c r="O18" s="1">
        <v>0.10819043321299639</v>
      </c>
      <c r="P18" s="1">
        <v>64.400000000000006</v>
      </c>
      <c r="Q18" s="1">
        <v>21.4</v>
      </c>
      <c r="R18" s="1">
        <v>0.96123561477892183</v>
      </c>
      <c r="S18" s="1">
        <v>6.3011972274732201E-4</v>
      </c>
      <c r="T18" s="19">
        <v>0</v>
      </c>
      <c r="U18" s="24">
        <v>4.3923526936026933</v>
      </c>
      <c r="V18" s="1">
        <v>1.2675842153676032E-2</v>
      </c>
      <c r="W18" s="1">
        <v>898.43240726369697</v>
      </c>
      <c r="X18" s="17">
        <v>6.3176895306859202E-3</v>
      </c>
      <c r="Y18" s="25">
        <v>8.7319494584837551E-2</v>
      </c>
      <c r="Z18" s="25">
        <v>1.6894698795180723</v>
      </c>
      <c r="AA18" s="1">
        <v>5.6407942238267147E-4</v>
      </c>
      <c r="AB18" s="1">
        <v>4491.3787387184111</v>
      </c>
      <c r="AC18" s="1">
        <v>106.34818280786901</v>
      </c>
      <c r="AD18" s="1">
        <v>54.47</v>
      </c>
      <c r="AE18" s="24">
        <v>174.3887390949057</v>
      </c>
      <c r="AF18" s="24">
        <v>1.2748194945848377</v>
      </c>
      <c r="AG18" s="24">
        <v>0.22231416423425479</v>
      </c>
      <c r="AH18" s="24">
        <v>4.0726534296028884E-2</v>
      </c>
      <c r="AI18" s="24">
        <v>1.9065884476534296</v>
      </c>
      <c r="AJ18" s="24">
        <v>74.774368231046935</v>
      </c>
      <c r="AK18" s="24">
        <v>19.404332129963901</v>
      </c>
      <c r="AL18" s="24">
        <v>2.3691335740072201</v>
      </c>
      <c r="AM18" s="24">
        <v>5.8139534883720927</v>
      </c>
      <c r="AN18" s="24">
        <v>2954.6666666666665</v>
      </c>
      <c r="AO18" s="1">
        <v>1477.3333333333333</v>
      </c>
      <c r="AP18" s="24">
        <v>0</v>
      </c>
      <c r="AQ18" s="24">
        <v>18.338709677419356</v>
      </c>
      <c r="AR18" s="24">
        <v>316</v>
      </c>
      <c r="AS18" s="24">
        <v>2265.3784544223822</v>
      </c>
      <c r="AT18" s="26">
        <v>11.242301444043321</v>
      </c>
      <c r="AU18" s="24">
        <v>11997.764305941901</v>
      </c>
      <c r="AV18" s="24">
        <v>0.97712418300653592</v>
      </c>
      <c r="AW18" s="26">
        <v>0.92483660130718959</v>
      </c>
      <c r="AX18" s="24">
        <v>0.91437908496732023</v>
      </c>
      <c r="AY18" s="24">
        <v>4.1162534609828792E-2</v>
      </c>
      <c r="AZ18" s="24">
        <v>17.045454545454543</v>
      </c>
      <c r="BA18" s="24">
        <v>-0.60632599391014919</v>
      </c>
      <c r="BB18" s="24">
        <v>-0.18979527021116444</v>
      </c>
      <c r="BC18" s="26">
        <v>-0.72114598857656342</v>
      </c>
      <c r="BD18" s="26">
        <v>-0.45624702874030854</v>
      </c>
      <c r="BE18" s="26">
        <v>33506.04373278797</v>
      </c>
      <c r="BG18" s="1">
        <f t="shared" si="13"/>
        <v>4.7885010266940453</v>
      </c>
      <c r="BH18" s="1">
        <f t="shared" si="14"/>
        <v>2.4080742576305987</v>
      </c>
      <c r="BI18" s="1">
        <f t="shared" si="0"/>
        <v>4.5415224913494807</v>
      </c>
      <c r="BJ18" s="1">
        <f t="shared" si="1"/>
        <v>6.3654535670792143</v>
      </c>
      <c r="BK18" s="1">
        <f t="shared" si="15"/>
        <v>6.9818659567346719</v>
      </c>
      <c r="BL18" s="1">
        <f t="shared" si="2"/>
        <v>1.0199127146164999</v>
      </c>
      <c r="BM18" s="1">
        <f t="shared" si="3"/>
        <v>1.0170087597692221</v>
      </c>
      <c r="BN18" s="1">
        <f t="shared" si="4"/>
        <v>1.0250133339332308</v>
      </c>
      <c r="BO18" s="1">
        <f t="shared" si="5"/>
        <v>1.1780979827089337</v>
      </c>
      <c r="BP18" s="1">
        <f>6*((O18-O130)/(O129-O130))+1</f>
        <v>1.00528483979786</v>
      </c>
      <c r="BQ18" s="1">
        <f>6*((P18-P130)/(P129-P130))+1</f>
        <v>1.0926773455377574</v>
      </c>
      <c r="BR18" s="1">
        <f>6*((Q18-Q130)/(Q129-Q130))+1</f>
        <v>1.2135746606334841</v>
      </c>
      <c r="BS18" s="1">
        <f>6*((R18-R130)/(R129-R130))+1</f>
        <v>6.0643763053451751</v>
      </c>
      <c r="BT18" s="1">
        <f>6*((U18-U130)/(U129-U130))+1</f>
        <v>1.5456826411169837</v>
      </c>
      <c r="BU18" s="1">
        <f t="shared" si="6"/>
        <v>3.8837612595051572</v>
      </c>
      <c r="BV18" s="1">
        <f t="shared" si="7"/>
        <v>1.7833701462060496</v>
      </c>
      <c r="BW18" s="1">
        <f>6*((Y18-Y130)/(Y129-Y130))+1</f>
        <v>2.0967533149941771</v>
      </c>
      <c r="BX18" s="1">
        <f>6*((Z18-Z130)/(Z129-Z130))+1</f>
        <v>1.8825746878018772</v>
      </c>
      <c r="BY18" s="1">
        <f>6*((AB18-AB130)/(AB129-AB130))+1</f>
        <v>3.6370112593046193</v>
      </c>
      <c r="BZ18" s="1">
        <f>6*((AC18-AC130)/(AC129-AC130))+1</f>
        <v>1.0045506484875524</v>
      </c>
      <c r="CA18" s="1">
        <f>6*((AD18-AD130)/(AD129-AD130))+1</f>
        <v>1</v>
      </c>
      <c r="CB18" s="1">
        <f>6*((AE18-AE130)/(AE129-AE130))+1</f>
        <v>1.0491947952447536</v>
      </c>
      <c r="CC18" s="1">
        <f>6*((AF18-AF130)/(AF129-AF130))+1</f>
        <v>1.9780465346497367</v>
      </c>
      <c r="CD18" s="1">
        <f>6*((AH18-AH130)/(AH129-AH130))+1</f>
        <v>1.617374138345524</v>
      </c>
      <c r="CE18" s="1">
        <f t="shared" si="8"/>
        <v>4.6861086640869614</v>
      </c>
      <c r="CF18" s="1">
        <f>6*((AN18-AN129)/(AN130-AN129))+1</f>
        <v>6.5058540216058907</v>
      </c>
      <c r="CG18" s="1">
        <f>6*((AO18-AO129)/(AO130-AO129))+1</f>
        <v>5.5412215185186202</v>
      </c>
      <c r="CH18" s="1">
        <f>6*((AQ18-AQ129)/(AQ130-AQ129))+1</f>
        <v>6.8221002146813836</v>
      </c>
      <c r="CI18" s="1">
        <f t="shared" si="9"/>
        <v>4.2801030264005151</v>
      </c>
      <c r="CJ18" s="1">
        <f>6*((AS18-AS130)/(AS129-AS130))+1</f>
        <v>1.9283553876828474</v>
      </c>
      <c r="CK18" s="1">
        <f t="shared" si="10"/>
        <v>6.8855742503332262</v>
      </c>
      <c r="CL18" s="1">
        <f>6*((AV18-AV130)/(AV129-AV130))+1</f>
        <v>6.5885619030232734</v>
      </c>
      <c r="CM18" s="1">
        <f>6*((AW18-AW130)/(AW129-AW130))+1</f>
        <v>6.5786023794122315</v>
      </c>
      <c r="CN18" s="1">
        <f>6*((AY18-AY130)/(AY129-AY130))+1</f>
        <v>5.5792765146157324</v>
      </c>
      <c r="CO18" s="1">
        <f t="shared" si="11"/>
        <v>5.0148863636363634</v>
      </c>
      <c r="CP18" s="1">
        <f>6*((BB18-BB130)/(BB129-BB130))+1</f>
        <v>2.4412392329468608</v>
      </c>
      <c r="CQ18" s="1">
        <f>6*((BC18-BC130)/(BC129-BC130))+1</f>
        <v>1.9310169498267171</v>
      </c>
      <c r="CR18" s="1">
        <f t="shared" si="12"/>
        <v>3.3773671106555998</v>
      </c>
      <c r="CS18" s="62" t="s">
        <v>438</v>
      </c>
    </row>
    <row r="19" spans="1:97" ht="28">
      <c r="A19" s="1" t="s">
        <v>124</v>
      </c>
      <c r="B19" s="2" t="s">
        <v>125</v>
      </c>
      <c r="C19" s="20">
        <v>21.61</v>
      </c>
      <c r="D19" s="20">
        <v>6.1722620287882973E-2</v>
      </c>
      <c r="E19" s="23">
        <v>14.42</v>
      </c>
      <c r="F19" s="23">
        <v>3910.1</v>
      </c>
      <c r="G19" s="23">
        <v>8937.4</v>
      </c>
      <c r="H19" s="21">
        <v>8.81</v>
      </c>
      <c r="I19" s="31">
        <v>0</v>
      </c>
      <c r="J19" s="31">
        <v>49959.699824216113</v>
      </c>
      <c r="K19" s="31">
        <v>19952.740200960619</v>
      </c>
      <c r="L19" s="1">
        <v>44.1</v>
      </c>
      <c r="M19" s="1">
        <v>36.9</v>
      </c>
      <c r="N19" s="1">
        <v>143.5</v>
      </c>
      <c r="O19" s="1">
        <v>0.47419896668296729</v>
      </c>
      <c r="P19" s="1">
        <v>83.3</v>
      </c>
      <c r="Q19" s="1">
        <v>38.6</v>
      </c>
      <c r="R19" s="1">
        <v>0.95731468531468533</v>
      </c>
      <c r="S19" s="1">
        <v>7.0126227208976155E-4</v>
      </c>
      <c r="T19" s="19">
        <v>0</v>
      </c>
      <c r="U19" s="24">
        <v>4.7162041813738798</v>
      </c>
      <c r="V19" s="1">
        <v>3.351541155590112E-3</v>
      </c>
      <c r="W19" s="1">
        <v>1000.0000000000001</v>
      </c>
      <c r="X19" s="17">
        <v>1.5244615482746157E-2</v>
      </c>
      <c r="Y19" s="25">
        <v>0.15820806667658877</v>
      </c>
      <c r="Z19" s="25">
        <v>0.76315492957746478</v>
      </c>
      <c r="AA19" s="1">
        <v>6.5911168753853672E-4</v>
      </c>
      <c r="AB19" s="1">
        <v>2641.0366857312952</v>
      </c>
      <c r="AC19" s="1">
        <v>1155.6593685799164</v>
      </c>
      <c r="AD19" s="1">
        <v>54.47</v>
      </c>
      <c r="AE19" s="24">
        <v>451.15350649934101</v>
      </c>
      <c r="AF19" s="24">
        <v>0.49114451555290972</v>
      </c>
      <c r="AG19" s="24">
        <v>0.22158157038961532</v>
      </c>
      <c r="AH19" s="24">
        <v>0.21482788680288309</v>
      </c>
      <c r="AI19" s="24">
        <v>1.9922182297535773</v>
      </c>
      <c r="AJ19" s="24">
        <v>73.937448174685855</v>
      </c>
      <c r="AK19" s="24">
        <v>20.219845640295112</v>
      </c>
      <c r="AL19" s="24">
        <v>2.870325090893628</v>
      </c>
      <c r="AM19" s="24">
        <v>4.2060988433228177</v>
      </c>
      <c r="AN19" s="24">
        <v>6719</v>
      </c>
      <c r="AO19" s="1">
        <v>2939.5625</v>
      </c>
      <c r="AP19" s="24">
        <v>0</v>
      </c>
      <c r="AQ19" s="24">
        <v>20.706194690265487</v>
      </c>
      <c r="AR19" s="24">
        <v>179.6</v>
      </c>
      <c r="AS19" s="24">
        <v>932.96939786958103</v>
      </c>
      <c r="AT19" s="26">
        <v>36.272346012374292</v>
      </c>
      <c r="AU19" s="24">
        <v>24571.245053046085</v>
      </c>
      <c r="AV19" s="24">
        <v>0.97025723472668812</v>
      </c>
      <c r="AW19" s="26">
        <v>0.94332797427652737</v>
      </c>
      <c r="AX19" s="24">
        <v>0.93542336548767413</v>
      </c>
      <c r="AY19" s="24">
        <v>4.3555532380921615E-2</v>
      </c>
      <c r="AZ19" s="24">
        <v>5.3191489361702127</v>
      </c>
      <c r="BA19" s="24">
        <v>-0.22715416970051036</v>
      </c>
      <c r="BB19" s="24">
        <v>-0.56649701498500304</v>
      </c>
      <c r="BC19" s="26">
        <v>-0.92075722609018074</v>
      </c>
      <c r="BD19" s="26">
        <v>-4.1708263491010318E-2</v>
      </c>
      <c r="BE19" s="26">
        <v>67535.026214347614</v>
      </c>
      <c r="BG19" s="1">
        <f t="shared" si="13"/>
        <v>5.3028747433264893</v>
      </c>
      <c r="BH19" s="1">
        <f t="shared" si="14"/>
        <v>2.8102031258144784</v>
      </c>
      <c r="BI19" s="1">
        <f t="shared" si="0"/>
        <v>5.2854671280276806</v>
      </c>
      <c r="BJ19" s="1">
        <f t="shared" si="1"/>
        <v>5.8093120734090453</v>
      </c>
      <c r="BK19" s="1">
        <f t="shared" si="15"/>
        <v>6.7791921702297921</v>
      </c>
      <c r="BL19" s="1">
        <f t="shared" si="2"/>
        <v>1.0199127146164999</v>
      </c>
      <c r="BM19" s="1">
        <f t="shared" si="3"/>
        <v>1.0868130385527608</v>
      </c>
      <c r="BN19" s="1">
        <f t="shared" si="4"/>
        <v>1.0128274119839158</v>
      </c>
      <c r="BO19" s="1">
        <f t="shared" si="5"/>
        <v>1.1636887608069164</v>
      </c>
      <c r="BP19" s="1">
        <f>6*((O19-O130)/(O129-O130))+1</f>
        <v>1.0314427309059533</v>
      </c>
      <c r="BQ19" s="1">
        <f>6*((P19-P130)/(P129-P130))+1</f>
        <v>1.1467391304347827</v>
      </c>
      <c r="BR19" s="1">
        <f>6*((Q19-Q130)/(Q129-Q130))+1</f>
        <v>1.5248868778280542</v>
      </c>
      <c r="BS19" s="1">
        <f>6*((R19-R130)/(R129-R130))+1</f>
        <v>5.9188492580832479</v>
      </c>
      <c r="BT19" s="1">
        <f>6*((U19-U130)/(U129-U130))+1</f>
        <v>1.585916235161932</v>
      </c>
      <c r="BU19" s="1">
        <f t="shared" si="6"/>
        <v>1.7624775085515734</v>
      </c>
      <c r="BV19" s="1">
        <f t="shared" si="7"/>
        <v>2.8902759626868351</v>
      </c>
      <c r="BW19" s="1">
        <f>6*((Y19-Y130)/(Y129-Y130))+1</f>
        <v>2.9871303929477655</v>
      </c>
      <c r="BX19" s="1">
        <f>6*((Z19-Z130)/(Z129-Z130))+1</f>
        <v>1.8722994821606527</v>
      </c>
      <c r="BY19" s="1">
        <f>6*((AB19-AB130)/(AB129-AB130))+1</f>
        <v>2.5506248485509024</v>
      </c>
      <c r="BZ19" s="1">
        <f>6*((AC19-AC130)/(AC129-AC130))+1</f>
        <v>1.0746200243829158</v>
      </c>
      <c r="CA19" s="1">
        <f>6*((AD19-AD130)/(AD129-AD130))+1</f>
        <v>1</v>
      </c>
      <c r="CB19" s="1">
        <f>6*((AE19-AE130)/(AE129-AE130))+1</f>
        <v>1.1440872945305911</v>
      </c>
      <c r="CC19" s="1">
        <f>6*((AF19-AF130)/(AF129-AF130))+1</f>
        <v>1.3741634552072495</v>
      </c>
      <c r="CD19" s="1">
        <f>6*((AH19-AH130)/(AH129-AH130))+1</f>
        <v>1.6722356626592825</v>
      </c>
      <c r="CE19" s="1">
        <f t="shared" si="8"/>
        <v>4.2639812590873749</v>
      </c>
      <c r="CF19" s="1">
        <f>6*((AN19-AN129)/(AN130-AN129))+1</f>
        <v>5.6643028529587189</v>
      </c>
      <c r="CG19" s="1">
        <f>6*((AO19-AO129)/(AO130-AO129))+1</f>
        <v>4.0973575000205713</v>
      </c>
      <c r="CH19" s="1">
        <f>6*((AQ19-AQ129)/(AQ130-AQ129))+1</f>
        <v>6.7600026421367296</v>
      </c>
      <c r="CI19" s="1">
        <f t="shared" si="9"/>
        <v>2.6991629104958146</v>
      </c>
      <c r="CJ19" s="1">
        <f>6*((AS19-AS130)/(AS129-AS130))+1</f>
        <v>1.1581743448781998</v>
      </c>
      <c r="CK19" s="1">
        <f t="shared" si="10"/>
        <v>6.7022475520855407</v>
      </c>
      <c r="CL19" s="1">
        <f>6*((AV19-AV130)/(AV129-AV130))+1</f>
        <v>6.2872744765216639</v>
      </c>
      <c r="CM19" s="1">
        <f>6*((AW19-AW130)/(AW129-AW130))+1</f>
        <v>6.7347009045850363</v>
      </c>
      <c r="CN19" s="1">
        <f>6*((AY19-AY130)/(AY129-AY130))+1</f>
        <v>5.750915840817985</v>
      </c>
      <c r="CO19" s="1">
        <f t="shared" si="11"/>
        <v>6.3805319148936164</v>
      </c>
      <c r="CP19" s="1">
        <f>6*((BB19-BB130)/(BB129-BB130))+1</f>
        <v>1.7366776350482738</v>
      </c>
      <c r="CQ19" s="1">
        <f>6*((BC19-BC130)/(BC129-BC130))+1</f>
        <v>1.225157676738428</v>
      </c>
      <c r="CR19" s="1">
        <f t="shared" si="12"/>
        <v>3.2234196632737095</v>
      </c>
      <c r="CS19" s="62" t="s">
        <v>392</v>
      </c>
    </row>
    <row r="20" spans="1:97">
      <c r="A20" s="6" t="s">
        <v>127</v>
      </c>
      <c r="B20" s="5" t="s">
        <v>128</v>
      </c>
      <c r="C20" s="20">
        <v>24.56</v>
      </c>
      <c r="D20" s="20">
        <v>7.2050673000791765E-2</v>
      </c>
      <c r="E20" s="23">
        <v>13.3</v>
      </c>
      <c r="F20" s="23">
        <v>2556.6</v>
      </c>
      <c r="G20" s="23">
        <v>4154.5</v>
      </c>
      <c r="H20" s="21">
        <v>9.2200000000000006</v>
      </c>
      <c r="I20" s="31">
        <v>0</v>
      </c>
      <c r="J20" s="31">
        <v>327913.98557467898</v>
      </c>
      <c r="K20" s="31">
        <v>97876.722301946997</v>
      </c>
      <c r="L20" s="1">
        <v>95.2</v>
      </c>
      <c r="M20" s="1">
        <v>121.4</v>
      </c>
      <c r="N20" s="1">
        <v>0</v>
      </c>
      <c r="O20" s="1">
        <v>14.845810973285241</v>
      </c>
      <c r="P20" s="1">
        <v>1859.7</v>
      </c>
      <c r="Q20" s="1">
        <v>59</v>
      </c>
      <c r="R20" s="1">
        <v>0.96685202570953999</v>
      </c>
      <c r="S20" s="1">
        <v>2.9877502240812666E-4</v>
      </c>
      <c r="T20" s="19">
        <v>2.9324653235975483E-5</v>
      </c>
      <c r="U20" s="24">
        <v>5.690861474844934</v>
      </c>
      <c r="V20" s="1">
        <v>5.1122786312328512E-3</v>
      </c>
      <c r="W20" s="1">
        <v>1000.0000000000001</v>
      </c>
      <c r="X20" s="17">
        <v>2.1260373596082228E-2</v>
      </c>
      <c r="Y20" s="25">
        <v>0.20442215770798511</v>
      </c>
      <c r="Z20" s="25">
        <v>2.1051245136186769</v>
      </c>
      <c r="AA20" s="1">
        <v>1.3489340488548724E-3</v>
      </c>
      <c r="AB20" s="1">
        <v>3267.2188390369784</v>
      </c>
      <c r="AC20" s="1">
        <v>2163.6639331544075</v>
      </c>
      <c r="AD20" s="1">
        <v>54.47</v>
      </c>
      <c r="AE20" s="24">
        <v>1586.2949268741065</v>
      </c>
      <c r="AF20" s="24">
        <v>0.42227500659804701</v>
      </c>
      <c r="AG20" s="24">
        <v>0.6698527007122117</v>
      </c>
      <c r="AH20" s="24">
        <v>0.56672824843846226</v>
      </c>
      <c r="AI20" s="24">
        <v>1.9207647869563944</v>
      </c>
      <c r="AJ20" s="24">
        <v>74.760270959795903</v>
      </c>
      <c r="AK20" s="24">
        <v>20.967127063722469</v>
      </c>
      <c r="AL20" s="24">
        <v>4.3400486789243713</v>
      </c>
      <c r="AM20" s="24">
        <v>9.7902097902097918</v>
      </c>
      <c r="AN20" s="24">
        <v>4262.625</v>
      </c>
      <c r="AO20" s="1">
        <v>2841.75</v>
      </c>
      <c r="AP20" s="24">
        <v>0</v>
      </c>
      <c r="AQ20" s="24">
        <v>19.859504132231404</v>
      </c>
      <c r="AR20" s="24">
        <v>352</v>
      </c>
      <c r="AS20" s="24">
        <v>1084.8400624615113</v>
      </c>
      <c r="AT20" s="26">
        <v>394.58659658074544</v>
      </c>
      <c r="AU20" s="24">
        <v>63448.694558939838</v>
      </c>
      <c r="AV20" s="24">
        <v>0.97214274958590574</v>
      </c>
      <c r="AW20" s="26">
        <v>0.94955578979069422</v>
      </c>
      <c r="AX20" s="24">
        <v>0.94082216533654572</v>
      </c>
      <c r="AY20" s="24">
        <v>4.6785114846146239E-2</v>
      </c>
      <c r="AZ20" s="24">
        <v>12.78409090909091</v>
      </c>
      <c r="BA20" s="24">
        <v>-0.12996589847992349</v>
      </c>
      <c r="BB20" s="24">
        <v>-0.62480864114763268</v>
      </c>
      <c r="BC20" s="26">
        <v>-0.86165100035932007</v>
      </c>
      <c r="BD20" s="26">
        <v>-0.21694380807865704</v>
      </c>
      <c r="BE20" s="26">
        <v>161612.1850279659</v>
      </c>
      <c r="BG20" s="1">
        <f t="shared" si="13"/>
        <v>4.8485626283367562</v>
      </c>
      <c r="BH20" s="1">
        <f t="shared" si="14"/>
        <v>3.1356762301079502</v>
      </c>
      <c r="BI20" s="1">
        <f t="shared" si="0"/>
        <v>5.4792387543252588</v>
      </c>
      <c r="BJ20" s="1">
        <f t="shared" si="1"/>
        <v>6.2693081084142843</v>
      </c>
      <c r="BK20" s="1">
        <f t="shared" si="15"/>
        <v>7</v>
      </c>
      <c r="BL20" s="1">
        <f t="shared" si="2"/>
        <v>1.0199127146164999</v>
      </c>
      <c r="BM20" s="1">
        <f t="shared" si="3"/>
        <v>1.6132408807749035</v>
      </c>
      <c r="BN20" s="1">
        <f t="shared" si="4"/>
        <v>1.0949753978734931</v>
      </c>
      <c r="BO20" s="1">
        <f t="shared" si="5"/>
        <v>1.650720461095101</v>
      </c>
      <c r="BP20" s="1">
        <f>6*((O20-O130)/(O129-O130))+1</f>
        <v>2.0585528322809763</v>
      </c>
      <c r="BQ20" s="1">
        <f>6*((P20-P130)/(P129-P130))+1</f>
        <v>6.2279748283752863</v>
      </c>
      <c r="BR20" s="1">
        <f>6*((Q20-Q130)/(Q129-Q130))+1</f>
        <v>1.8941176470588235</v>
      </c>
      <c r="BS20" s="1">
        <f>6*((R20-R130)/(R129-R130))+1</f>
        <v>6.2728319040488945</v>
      </c>
      <c r="BT20" s="1">
        <f>6*((U20-U130)/(U129-U130))+1</f>
        <v>1.7070024964860377</v>
      </c>
      <c r="BU20" s="1">
        <f t="shared" si="6"/>
        <v>2.1630462801455721</v>
      </c>
      <c r="BV20" s="1">
        <f t="shared" si="7"/>
        <v>3.6362077293389796</v>
      </c>
      <c r="BW20" s="1">
        <f>6*((Y20-Y130)/(Y129-Y130))+1</f>
        <v>3.5675902064076546</v>
      </c>
      <c r="BX20" s="1">
        <f>6*((Z20-Z130)/(Z129-Z130))+1</f>
        <v>1.8871853624340698</v>
      </c>
      <c r="BY20" s="1">
        <f>6*((AB20-AB130)/(AB129-AB130))+1</f>
        <v>2.9182735116235414</v>
      </c>
      <c r="BZ20" s="1">
        <f>6*((AC20-AC130)/(AC129-AC130))+1</f>
        <v>1.1419310868180741</v>
      </c>
      <c r="CA20" s="1">
        <f>6*((AD20-AD130)/(AD129-AD130))+1</f>
        <v>1</v>
      </c>
      <c r="CB20" s="1">
        <f>6*((AE20-AE130)/(AE129-AE130))+1</f>
        <v>1.533285700933352</v>
      </c>
      <c r="CC20" s="1">
        <f>6*((AF20-AF130)/(AF129-AF130))+1</f>
        <v>1.3210940932139275</v>
      </c>
      <c r="CD20" s="1">
        <f>6*((AH20-AH130)/(AH129-AH130))+1</f>
        <v>1.7831238893612014</v>
      </c>
      <c r="CE20" s="1">
        <f t="shared" si="8"/>
        <v>4.6789982543345081</v>
      </c>
      <c r="CF20" s="1">
        <f>6*((AN20-AN129)/(AN130-AN129))+1</f>
        <v>6.2134479654759502</v>
      </c>
      <c r="CG20" s="1">
        <f>6*((AO20-AO129)/(AO130-AO129))+1</f>
        <v>4.193941505133318</v>
      </c>
      <c r="CH20" s="1">
        <f>6*((AQ20-AQ129)/(AQ130-AQ129))+1</f>
        <v>6.7822107778018372</v>
      </c>
      <c r="CI20" s="1">
        <f t="shared" si="9"/>
        <v>4.6973599484867998</v>
      </c>
      <c r="CJ20" s="1">
        <f>6*((AS20-AS130)/(AS129-AS130))+1</f>
        <v>1.2459611294633077</v>
      </c>
      <c r="CK20" s="1">
        <f t="shared" si="10"/>
        <v>4.0778587575523852</v>
      </c>
      <c r="CL20" s="1">
        <f>6*((AV20-AV130)/(AV129-AV130))+1</f>
        <v>6.3700014603889157</v>
      </c>
      <c r="CM20" s="1">
        <f>6*((AW20-AW130)/(AW129-AW130))+1</f>
        <v>6.7872742217974347</v>
      </c>
      <c r="CN20" s="1">
        <f>6*((AY20-AY130)/(AY129-AY130))+1</f>
        <v>5.9825597499523484</v>
      </c>
      <c r="CO20" s="1">
        <f t="shared" si="11"/>
        <v>5.5111647727272732</v>
      </c>
      <c r="CP20" s="1">
        <f>6*((BB20-BB130)/(BB129-BB130))+1</f>
        <v>1.62761487365896</v>
      </c>
      <c r="CQ20" s="1">
        <f>6*((BC20-BC130)/(BC129-BC130))+1</f>
        <v>1.43416733996709</v>
      </c>
      <c r="CR20" s="1">
        <f t="shared" si="12"/>
        <v>3.5358490135354268</v>
      </c>
      <c r="CS20" s="62" t="s">
        <v>390</v>
      </c>
    </row>
    <row r="21" spans="1:97">
      <c r="A21" s="1" t="s">
        <v>129</v>
      </c>
      <c r="B21" s="2" t="s">
        <v>114</v>
      </c>
      <c r="C21" s="17">
        <v>31.65</v>
      </c>
      <c r="D21" s="20">
        <v>0.13588598308303124</v>
      </c>
      <c r="E21" s="23">
        <v>4.51</v>
      </c>
      <c r="F21" s="23">
        <v>892.1</v>
      </c>
      <c r="G21" s="23">
        <v>37955.599999999999</v>
      </c>
      <c r="H21" s="21">
        <v>10.87</v>
      </c>
      <c r="I21" s="31">
        <v>0</v>
      </c>
      <c r="J21" s="31">
        <v>44790.875885908121</v>
      </c>
      <c r="K21" s="31">
        <v>7784.9066136558104</v>
      </c>
      <c r="L21" s="1">
        <v>688.6</v>
      </c>
      <c r="M21" s="1">
        <v>86.7</v>
      </c>
      <c r="N21" s="1">
        <v>0</v>
      </c>
      <c r="O21" s="1">
        <v>1.4741534323033547</v>
      </c>
      <c r="P21" s="1">
        <v>414.1</v>
      </c>
      <c r="Q21" s="1">
        <v>167.4</v>
      </c>
      <c r="R21" s="1">
        <v>0.94120835139912618</v>
      </c>
      <c r="S21" s="1">
        <v>2.701960471647133E-3</v>
      </c>
      <c r="T21" s="19">
        <v>3.5962943782726281E-6</v>
      </c>
      <c r="U21" s="24">
        <v>44.113818181818189</v>
      </c>
      <c r="V21" s="1">
        <v>6.1179242866356927E-4</v>
      </c>
      <c r="W21" s="1">
        <v>900.00000000000011</v>
      </c>
      <c r="X21" s="17">
        <v>2.1829506876114853E-2</v>
      </c>
      <c r="Y21" s="25">
        <v>0.28271548995914608</v>
      </c>
      <c r="Z21" s="25">
        <v>0.83147040806710015</v>
      </c>
      <c r="AA21" s="1">
        <v>6.1137004430634675E-4</v>
      </c>
      <c r="AB21" s="1">
        <v>3430.0830024742504</v>
      </c>
      <c r="AC21" s="1">
        <v>13629.888027440456</v>
      </c>
      <c r="AD21" s="1">
        <v>57.46</v>
      </c>
      <c r="AE21" s="24">
        <v>7949.4135507721621</v>
      </c>
      <c r="AF21" s="24">
        <v>2.7331837274871974E-2</v>
      </c>
      <c r="AG21" s="24">
        <v>0.21727207760036693</v>
      </c>
      <c r="AH21" s="24">
        <v>0.62265881235974452</v>
      </c>
      <c r="AI21" s="24">
        <v>1.3514874273548536</v>
      </c>
      <c r="AJ21" s="24">
        <v>79.361945451406868</v>
      </c>
      <c r="AK21" s="24">
        <v>16.417083836814548</v>
      </c>
      <c r="AL21" s="24">
        <v>4.1033718856090688</v>
      </c>
      <c r="AM21" s="24">
        <v>4.381161007667032</v>
      </c>
      <c r="AN21" s="24">
        <v>18537.599999999999</v>
      </c>
      <c r="AO21" s="1">
        <v>891.23076923076928</v>
      </c>
      <c r="AP21" s="24">
        <v>2138.9538461538464</v>
      </c>
      <c r="AQ21" s="24">
        <v>19.088385384772401</v>
      </c>
      <c r="AR21" s="24">
        <v>376.32432432432432</v>
      </c>
      <c r="AS21" s="24">
        <v>670.97227422463891</v>
      </c>
      <c r="AT21" s="26">
        <v>814.81421543241845</v>
      </c>
      <c r="AU21" s="24">
        <v>49017.089689569511</v>
      </c>
      <c r="AV21" s="24">
        <v>0.9273588096043287</v>
      </c>
      <c r="AW21" s="26">
        <v>0.92753466351031455</v>
      </c>
      <c r="AX21" s="24">
        <v>0.92900913087588777</v>
      </c>
      <c r="AY21" s="24">
        <v>3.8313452904462121E-2</v>
      </c>
      <c r="AZ21" s="24">
        <v>6.6638005159071367</v>
      </c>
      <c r="BA21" s="24">
        <v>-0.74407643669683543</v>
      </c>
      <c r="BB21" s="24">
        <v>-0.6588342228721723</v>
      </c>
      <c r="BC21" s="26">
        <v>-0.97026399489217008</v>
      </c>
      <c r="BD21" s="26">
        <v>-0.68396367627981236</v>
      </c>
      <c r="BE21" s="26">
        <v>120745.63502662499</v>
      </c>
      <c r="BG21" s="1">
        <f t="shared" si="13"/>
        <v>3.7566735112936347</v>
      </c>
      <c r="BH21" s="1">
        <f t="shared" si="14"/>
        <v>5.1473503678701018</v>
      </c>
      <c r="BI21" s="1">
        <f t="shared" si="0"/>
        <v>7</v>
      </c>
      <c r="BJ21" s="1">
        <f t="shared" si="1"/>
        <v>6.8349995751791326</v>
      </c>
      <c r="BK21" s="1">
        <f t="shared" si="15"/>
        <v>5.4395351073938851</v>
      </c>
      <c r="BL21" s="1">
        <f t="shared" si="2"/>
        <v>1.0199127146164999</v>
      </c>
      <c r="BM21" s="1">
        <f t="shared" si="3"/>
        <v>1.0770236128372226</v>
      </c>
      <c r="BN21" s="1">
        <f t="shared" si="4"/>
        <v>1</v>
      </c>
      <c r="BO21" s="1">
        <f t="shared" si="5"/>
        <v>1.4507204610951008</v>
      </c>
      <c r="BP21" s="1">
        <f>6*((O21-O130)/(O129-O130))+1</f>
        <v>1.1029074581809404</v>
      </c>
      <c r="BQ21" s="1">
        <f>6*((P21-P130)/(P129-P130))+1</f>
        <v>2.0929633867276891</v>
      </c>
      <c r="BR21" s="1">
        <f>6*((Q21-Q130)/(Q129-Q130))+1</f>
        <v>3.8561085972850679</v>
      </c>
      <c r="BS21" s="1">
        <f>6*((R21-R130)/(R129-R130))+1</f>
        <v>5.3210554853757417</v>
      </c>
      <c r="BT21" s="1">
        <f>6*((U21-U130)/(U129-U130))+1</f>
        <v>6.480467187953554</v>
      </c>
      <c r="BU21" s="1">
        <f t="shared" si="6"/>
        <v>1.1391831235549845</v>
      </c>
      <c r="BV21" s="1">
        <f t="shared" si="7"/>
        <v>3.706778152058293</v>
      </c>
      <c r="BW21" s="1">
        <f>6*((Y21-Y130)/(Y129-Y130))+1</f>
        <v>4.5509728072422657</v>
      </c>
      <c r="BX21" s="1">
        <f>6*((Z21-Z130)/(Z129-Z130))+1</f>
        <v>1.8730572758138855</v>
      </c>
      <c r="BY21" s="1">
        <f>6*((AB21-AB130)/(AB129-AB130))+1</f>
        <v>3.0138955149560553</v>
      </c>
      <c r="BZ21" s="1">
        <f>6*((AC21-AC130)/(AC129-AC130))+1</f>
        <v>1.9076059190861254</v>
      </c>
      <c r="CA21" s="1">
        <f>6*((AD21-AD130)/(AD129-AD130))+1</f>
        <v>7</v>
      </c>
      <c r="CB21" s="1">
        <f>6*((AE21-AE130)/(AE129-AE130))+1</f>
        <v>3.7149659600813565</v>
      </c>
      <c r="CC21" s="1">
        <f>6*((AF21-AF130)/(AF129-AF130))+1</f>
        <v>1.0167593834465281</v>
      </c>
      <c r="CD21" s="1">
        <f>6*((AH21-AH130)/(AH129-AH130))+1</f>
        <v>1.8007483129987423</v>
      </c>
      <c r="CE21" s="1">
        <f t="shared" si="8"/>
        <v>7</v>
      </c>
      <c r="CF21" s="1">
        <f>6*((AN21-AN129)/(AN130-AN129))+1</f>
        <v>3.0221466566140474</v>
      </c>
      <c r="CG21" s="1">
        <f>6*((AO21-AO129)/(AO130-AO129))+1</f>
        <v>6.1199628148547305</v>
      </c>
      <c r="CH21" s="1">
        <f>6*((AQ21-AQ129)/(AQ130-AQ129))+1</f>
        <v>6.8024367146508782</v>
      </c>
      <c r="CI21" s="1">
        <f t="shared" si="9"/>
        <v>4.9792903012478034</v>
      </c>
      <c r="CJ21" s="1">
        <f>6*((AS21-AS130)/(AS129-AS130))+1</f>
        <v>1.0067304493955791</v>
      </c>
      <c r="CK21" s="1">
        <f t="shared" si="10"/>
        <v>1</v>
      </c>
      <c r="CL21" s="1">
        <f>6*((AV21-AV130)/(AV129-AV130))+1</f>
        <v>4.4051056324635978</v>
      </c>
      <c r="CM21" s="1">
        <f>6*((AW21-AW130)/(AW129-AW130))+1</f>
        <v>6.6013785968099699</v>
      </c>
      <c r="CN21" s="1">
        <f>6*((AY21-AY130)/(AY129-AY130))+1</f>
        <v>5.3749242707016158</v>
      </c>
      <c r="CO21" s="1">
        <f t="shared" si="11"/>
        <v>6.2239337919174549</v>
      </c>
      <c r="CP21" s="1">
        <f>6*((BB21-BB130)/(BB129-BB130))+1</f>
        <v>1.563975353635862</v>
      </c>
      <c r="CQ21" s="1">
        <f>6*((BC21-BC130)/(BC129-BC130))+1</f>
        <v>1.0500933252780635</v>
      </c>
      <c r="CR21" s="1">
        <f t="shared" si="12"/>
        <v>3.6879368060166593</v>
      </c>
      <c r="CS21" s="62" t="s">
        <v>439</v>
      </c>
    </row>
    <row r="22" spans="1:97">
      <c r="A22" s="6" t="s">
        <v>131</v>
      </c>
      <c r="B22" s="5" t="s">
        <v>132</v>
      </c>
      <c r="C22" s="20">
        <v>21.1</v>
      </c>
      <c r="D22" s="20">
        <v>2.2502349753966939E-2</v>
      </c>
      <c r="E22" s="23">
        <v>27.74</v>
      </c>
      <c r="F22" s="23">
        <v>2914.3</v>
      </c>
      <c r="G22" s="23">
        <v>9575.6</v>
      </c>
      <c r="H22" s="21">
        <v>6.19</v>
      </c>
      <c r="I22" s="31">
        <v>48101.233809291305</v>
      </c>
      <c r="J22" s="31">
        <v>30838.037141155299</v>
      </c>
      <c r="K22" s="31">
        <v>11360.316884597016</v>
      </c>
      <c r="L22" s="1">
        <v>40.4</v>
      </c>
      <c r="M22" s="1">
        <v>39.5</v>
      </c>
      <c r="N22" s="1">
        <v>20</v>
      </c>
      <c r="O22" s="1">
        <v>9.9988942334273231E-2</v>
      </c>
      <c r="P22" s="1">
        <v>93.1</v>
      </c>
      <c r="Q22" s="1">
        <v>63</v>
      </c>
      <c r="R22" s="1">
        <v>0.98097633833818099</v>
      </c>
      <c r="S22" s="1">
        <v>4.0067313085984454E-4</v>
      </c>
      <c r="T22" s="19">
        <v>2.7644164316912698E-5</v>
      </c>
      <c r="U22" s="24">
        <v>9.0829916826615484</v>
      </c>
      <c r="V22" s="1">
        <v>3.8039541383636851E-3</v>
      </c>
      <c r="W22" s="1">
        <v>876.56033287101241</v>
      </c>
      <c r="X22" s="17">
        <v>2.6676618565820754E-2</v>
      </c>
      <c r="Y22" s="25">
        <v>0.21515453087853154</v>
      </c>
      <c r="Z22" s="25">
        <v>0.98600182045739004</v>
      </c>
      <c r="AA22" s="1">
        <v>4.9759495770442864E-4</v>
      </c>
      <c r="AB22" s="1">
        <v>4110.1247785702444</v>
      </c>
      <c r="AC22" s="1">
        <v>745.59661617361121</v>
      </c>
      <c r="AD22" s="1">
        <v>54.47</v>
      </c>
      <c r="AE22" s="24">
        <v>127.14398557899413</v>
      </c>
      <c r="AF22" s="24">
        <v>2.2364128932382372</v>
      </c>
      <c r="AG22" s="24">
        <v>0.284346448646559</v>
      </c>
      <c r="AH22" s="24">
        <v>0.31069276275778185</v>
      </c>
      <c r="AI22" s="24">
        <v>2.4824459556587608</v>
      </c>
      <c r="AJ22" s="24">
        <v>70.390335600154813</v>
      </c>
      <c r="AK22" s="24">
        <v>24.824459556587605</v>
      </c>
      <c r="AL22" s="24">
        <v>3.980759661635429</v>
      </c>
      <c r="AM22" s="24">
        <v>7.7951002227171493</v>
      </c>
      <c r="AN22" s="24">
        <v>2583.8571428571427</v>
      </c>
      <c r="AO22" s="1">
        <v>565.21875</v>
      </c>
      <c r="AP22" s="24">
        <v>3014.5</v>
      </c>
      <c r="AQ22" s="24">
        <v>16.41399416909621</v>
      </c>
      <c r="AR22" s="24">
        <v>181.5</v>
      </c>
      <c r="AS22" s="24">
        <v>2612.2319301155521</v>
      </c>
      <c r="AT22" s="26">
        <v>116.52886188975506</v>
      </c>
      <c r="AU22" s="24">
        <v>20611.395371637394</v>
      </c>
      <c r="AV22" s="24">
        <v>0.92194700460829493</v>
      </c>
      <c r="AW22" s="26">
        <v>0.83107718894009219</v>
      </c>
      <c r="AX22" s="24">
        <v>0.6758352534562212</v>
      </c>
      <c r="AY22" s="24">
        <v>1.0880416752008007E-2</v>
      </c>
      <c r="AZ22" s="24">
        <v>7.7777777777777777</v>
      </c>
      <c r="BA22" s="24">
        <v>0.51865703517798212</v>
      </c>
      <c r="BB22" s="24">
        <v>-0.6940775451391632</v>
      </c>
      <c r="BC22" s="26">
        <v>-0.88421652566694642</v>
      </c>
      <c r="BD22" s="26">
        <v>-0.19700498772091937</v>
      </c>
      <c r="BE22" s="26">
        <v>59748.106112157322</v>
      </c>
      <c r="BG22" s="1">
        <f t="shared" si="13"/>
        <v>5.381416837782341</v>
      </c>
      <c r="BH22" s="1">
        <f t="shared" si="14"/>
        <v>1.5742350729066366</v>
      </c>
      <c r="BI22" s="1">
        <f t="shared" si="0"/>
        <v>2.9809688581314875</v>
      </c>
      <c r="BJ22" s="1">
        <f t="shared" si="1"/>
        <v>6.1477413690560478</v>
      </c>
      <c r="BK22" s="1">
        <f t="shared" si="15"/>
        <v>6.7497289665334259</v>
      </c>
      <c r="BL22" s="1">
        <f t="shared" si="2"/>
        <v>1.1830364617119078</v>
      </c>
      <c r="BM22" s="1">
        <f t="shared" si="3"/>
        <v>1.0505978184896301</v>
      </c>
      <c r="BN22" s="1">
        <f t="shared" si="4"/>
        <v>1.0037692215485867</v>
      </c>
      <c r="BO22" s="1">
        <f t="shared" si="5"/>
        <v>1.1786743515850144</v>
      </c>
      <c r="BP22" s="1">
        <f>6*((O22-O130)/(O129-O130))+1</f>
        <v>1.0046986957992605</v>
      </c>
      <c r="BQ22" s="1">
        <f>6*((P22-P130)/(P129-P130))+1</f>
        <v>1.174771167048055</v>
      </c>
      <c r="BR22" s="1">
        <f>6*((Q22-Q130)/(Q129-Q130))+1</f>
        <v>1.9665158371040723</v>
      </c>
      <c r="BS22" s="1">
        <f>6*((R22-R130)/(R129-R130))+1</f>
        <v>6.7970620719717756</v>
      </c>
      <c r="BT22" s="1">
        <f>6*((U22-U130)/(U129-U130))+1</f>
        <v>2.1284227921535575</v>
      </c>
      <c r="BU22" s="1">
        <f t="shared" si="6"/>
        <v>1.8654017180204687</v>
      </c>
      <c r="BV22" s="1">
        <f t="shared" si="7"/>
        <v>4.3078020824997925</v>
      </c>
      <c r="BW22" s="1">
        <f>6*((Y22-Y130)/(Y129-Y130))+1</f>
        <v>3.7023913285226611</v>
      </c>
      <c r="BX22" s="1">
        <f>6*((Z22-Z130)/(Z129-Z130))+1</f>
        <v>1.8747714250246275</v>
      </c>
      <c r="BY22" s="1">
        <f>6*((AB22-AB130)/(AB129-AB130))+1</f>
        <v>3.4131666351810108</v>
      </c>
      <c r="BZ22" s="1">
        <f>6*((AC22-AC130)/(AC129-AC130))+1</f>
        <v>1.0472374504347461</v>
      </c>
      <c r="CA22" s="1">
        <f>6*((AD22-AD130)/(AD129-AD130))+1</f>
        <v>1</v>
      </c>
      <c r="CB22" s="1">
        <f>6*((AE22-AE130)/(AE129-AE130))+1</f>
        <v>1.0329963001064004</v>
      </c>
      <c r="CC22" s="1">
        <f>6*((AF22-AF130)/(AF129-AF130))+1</f>
        <v>2.7190297206482321</v>
      </c>
      <c r="CD22" s="1">
        <f>6*((AH22-AH130)/(AH129-AH130))+1</f>
        <v>1.7024438899206307</v>
      </c>
      <c r="CE22" s="1">
        <f t="shared" si="8"/>
        <v>2.47488155362855</v>
      </c>
      <c r="CF22" s="1">
        <f>6*((AN22-AN129)/(AN130-AN129))+1</f>
        <v>6.5887518843812583</v>
      </c>
      <c r="CG22" s="1">
        <f>6*((AO22-AO129)/(AO130-AO129))+1</f>
        <v>6.4418802234906565</v>
      </c>
      <c r="CH22" s="1">
        <f>6*((AQ22-AQ129)/(AQ130-AQ129))+1</f>
        <v>6.8725842347522148</v>
      </c>
      <c r="CI22" s="1">
        <f t="shared" si="9"/>
        <v>2.7211848036059241</v>
      </c>
      <c r="CJ22" s="1">
        <f>6*((AS22-AS130)/(AS129-AS130))+1</f>
        <v>2.1288493503259152</v>
      </c>
      <c r="CK22" s="1">
        <f t="shared" si="10"/>
        <v>6.1144275013262694</v>
      </c>
      <c r="CL22" s="1">
        <f>6*((AV22-AV130)/(AV129-AV130))+1</f>
        <v>4.1676626325259738</v>
      </c>
      <c r="CM22" s="1">
        <f>6*((AW22-AW130)/(AW129-AW130))+1</f>
        <v>5.787114045049953</v>
      </c>
      <c r="CN22" s="1">
        <f>6*((AY22-AY130)/(AY129-AY130))+1</f>
        <v>3.4072718567426374</v>
      </c>
      <c r="CO22" s="1">
        <f t="shared" si="11"/>
        <v>6.0941999999999998</v>
      </c>
      <c r="CP22" s="1">
        <f>6*((BB22-BB130)/(BB129-BB130))+1</f>
        <v>1.4980582407045326</v>
      </c>
      <c r="CQ22" s="1">
        <f>6*((BC22-BC130)/(BC129-BC130))+1</f>
        <v>1.3543718059636003</v>
      </c>
      <c r="CR22" s="1">
        <f t="shared" si="12"/>
        <v>3.2064356271534549</v>
      </c>
      <c r="CS22" s="62" t="s">
        <v>369</v>
      </c>
    </row>
    <row r="23" spans="1:97">
      <c r="A23" s="6" t="s">
        <v>134</v>
      </c>
      <c r="B23" s="5" t="s">
        <v>135</v>
      </c>
      <c r="C23" s="20">
        <v>31.3</v>
      </c>
      <c r="D23" s="20">
        <v>7.659364190413441E-2</v>
      </c>
      <c r="E23" s="23">
        <v>12.66</v>
      </c>
      <c r="F23" s="23">
        <v>406.6</v>
      </c>
      <c r="G23" s="23">
        <v>8843</v>
      </c>
      <c r="H23" s="21">
        <v>9.34</v>
      </c>
      <c r="I23" s="31">
        <v>0</v>
      </c>
      <c r="J23" s="31">
        <v>40538.226126463211</v>
      </c>
      <c r="K23" s="31">
        <v>12769.21795836124</v>
      </c>
      <c r="L23" s="1">
        <v>24.8</v>
      </c>
      <c r="M23" s="1">
        <v>152.9</v>
      </c>
      <c r="N23" s="1">
        <v>0</v>
      </c>
      <c r="O23" s="1">
        <v>0.28224345247899851</v>
      </c>
      <c r="P23" s="1">
        <v>68.599999999999994</v>
      </c>
      <c r="Q23" s="1">
        <v>37.4</v>
      </c>
      <c r="R23" s="1">
        <v>0.96659574468085108</v>
      </c>
      <c r="S23" s="1">
        <v>8.8047545674664314E-4</v>
      </c>
      <c r="T23" s="19">
        <v>8.2358754735628391E-5</v>
      </c>
      <c r="U23" s="24">
        <v>10.988908857509628</v>
      </c>
      <c r="V23" s="1">
        <v>7.4736572221061198E-3</v>
      </c>
      <c r="W23" s="1">
        <v>631.31313131313129</v>
      </c>
      <c r="X23" s="17">
        <v>1.8118926041838248E-3</v>
      </c>
      <c r="Y23" s="25">
        <v>0.12403228463185637</v>
      </c>
      <c r="Z23" s="25">
        <v>6.6850130890052348</v>
      </c>
      <c r="AA23" s="1">
        <v>9.8830505682754081E-4</v>
      </c>
      <c r="AB23" s="1">
        <v>5040.9323011036076</v>
      </c>
      <c r="AC23" s="1">
        <v>412.55602439858615</v>
      </c>
      <c r="AD23" s="1">
        <v>54.47</v>
      </c>
      <c r="AE23" s="24">
        <v>1145.7720536097252</v>
      </c>
      <c r="AF23" s="24">
        <v>0.51062427936089605</v>
      </c>
      <c r="AG23" s="24">
        <v>0.5850590291863198</v>
      </c>
      <c r="AH23" s="24">
        <v>7.5111184318893104E-2</v>
      </c>
      <c r="AI23" s="24">
        <v>1.9024872343930159</v>
      </c>
      <c r="AJ23" s="24">
        <v>76.445396145610275</v>
      </c>
      <c r="AK23" s="24">
        <v>24.460550156481634</v>
      </c>
      <c r="AL23" s="24">
        <v>2.6354801515401087</v>
      </c>
      <c r="AM23" s="24">
        <v>33.444816053511708</v>
      </c>
      <c r="AN23" s="24">
        <v>4047.3333333333335</v>
      </c>
      <c r="AO23" s="1">
        <v>674.55555555555554</v>
      </c>
      <c r="AP23" s="24">
        <v>0</v>
      </c>
      <c r="AQ23" s="24">
        <v>24.267515923566879</v>
      </c>
      <c r="AR23" s="24">
        <v>255</v>
      </c>
      <c r="AS23" s="24">
        <v>1559.6398344589031</v>
      </c>
      <c r="AT23" s="26">
        <v>20.589688683907099</v>
      </c>
      <c r="AU23" s="24">
        <v>33977.600428149082</v>
      </c>
      <c r="AV23" s="24">
        <v>0.94734710409072498</v>
      </c>
      <c r="AW23" s="26">
        <v>0.88132847306601858</v>
      </c>
      <c r="AX23" s="24">
        <v>0.93357634669906842</v>
      </c>
      <c r="AY23" s="24">
        <v>4.3885213793606478E-2</v>
      </c>
      <c r="AZ23" s="24">
        <v>7.0921985815602833</v>
      </c>
      <c r="BA23" s="24">
        <v>0.37468098012380274</v>
      </c>
      <c r="BB23" s="24">
        <v>-0.80652934925743791</v>
      </c>
      <c r="BC23" s="26">
        <v>-0.86775038652011116</v>
      </c>
      <c r="BD23" s="26">
        <v>-0.74198001779377631</v>
      </c>
      <c r="BE23" s="26">
        <v>90811.363503981105</v>
      </c>
      <c r="BG23" s="1">
        <f t="shared" si="13"/>
        <v>3.8105749486652973</v>
      </c>
      <c r="BH23" s="1">
        <f t="shared" si="14"/>
        <v>3.2788410872965232</v>
      </c>
      <c r="BI23" s="1">
        <f t="shared" si="0"/>
        <v>5.5899653979238746</v>
      </c>
      <c r="BJ23" s="1">
        <f t="shared" si="1"/>
        <v>7</v>
      </c>
      <c r="BK23" s="1">
        <f t="shared" si="15"/>
        <v>6.783550249874005</v>
      </c>
      <c r="BL23" s="1">
        <f t="shared" si="2"/>
        <v>1.0199127146164999</v>
      </c>
      <c r="BM23" s="1">
        <f t="shared" si="3"/>
        <v>1.0689693630869566</v>
      </c>
      <c r="BN23" s="1">
        <f t="shared" si="4"/>
        <v>1.0052544945339612</v>
      </c>
      <c r="BO23" s="1">
        <f t="shared" si="5"/>
        <v>1.8322766570605187</v>
      </c>
      <c r="BP23" s="1">
        <f>6*((O23-O130)/(O129-O130))+1</f>
        <v>1.0177240577631659</v>
      </c>
      <c r="BQ23" s="1">
        <f>6*((P23-P130)/(P129-P130))+1</f>
        <v>1.1046910755148742</v>
      </c>
      <c r="BR23" s="1">
        <f>6*((Q23-Q130)/(Q129-Q130))+1</f>
        <v>1.5031674208144796</v>
      </c>
      <c r="BS23" s="1">
        <f>6*((R23-R130)/(R129-R130))+1</f>
        <v>6.2633199192721909</v>
      </c>
      <c r="BT23" s="1">
        <f>6*((U23-U130)/(U129-U130))+1</f>
        <v>2.3652038501127879</v>
      </c>
      <c r="BU23" s="1">
        <f t="shared" si="6"/>
        <v>2.7002612451812791</v>
      </c>
      <c r="BV23" s="1">
        <f t="shared" si="7"/>
        <v>1.2246679846097215</v>
      </c>
      <c r="BW23" s="1">
        <f>6*((Y23-Y130)/(Y129-Y130))+1</f>
        <v>2.5578745614946676</v>
      </c>
      <c r="BX23" s="1">
        <f>6*((Z23-Z130)/(Z129-Z130))+1</f>
        <v>1.9379880585678302</v>
      </c>
      <c r="BY23" s="1">
        <f>6*((AB23-AB130)/(AB129-AB130))+1</f>
        <v>3.9596691814940632</v>
      </c>
      <c r="BZ23" s="1">
        <f>6*((AC23-AC130)/(AC129-AC130))+1</f>
        <v>1.0249981502824954</v>
      </c>
      <c r="CA23" s="1">
        <f>6*((AD23-AD130)/(AD129-AD130))+1</f>
        <v>1</v>
      </c>
      <c r="CB23" s="1">
        <f>6*((AE23-AE130)/(AE129-AE130))+1</f>
        <v>1.3822465465327856</v>
      </c>
      <c r="CC23" s="1">
        <f>6*((AF23-AF130)/(AF129-AF130))+1</f>
        <v>1.3891741421245611</v>
      </c>
      <c r="CD23" s="1">
        <f>6*((AH23-AH130)/(AH129-AH130))+1</f>
        <v>1.6282091737205375</v>
      </c>
      <c r="CE23" s="1">
        <f t="shared" si="8"/>
        <v>5.5289450519774697</v>
      </c>
      <c r="CF23" s="1">
        <f>6*((AN23-AN129)/(AN130-AN129))+1</f>
        <v>6.2615783879544757</v>
      </c>
      <c r="CG23" s="1">
        <f>6*((AO23-AO129)/(AO130-AO129))+1</f>
        <v>6.3339166545522367</v>
      </c>
      <c r="CH23" s="1">
        <f>6*((AQ23-AQ129)/(AQ130-AQ129))+1</f>
        <v>6.6665915318489013</v>
      </c>
      <c r="CI23" s="1">
        <f t="shared" si="9"/>
        <v>3.5730843528654219</v>
      </c>
      <c r="CJ23" s="1">
        <f>6*((AS23-AS130)/(AS129-AS130))+1</f>
        <v>1.5204127190272887</v>
      </c>
      <c r="CK23" s="1">
        <f t="shared" si="10"/>
        <v>6.8171115020848703</v>
      </c>
      <c r="CL23" s="1">
        <f>6*((AV23-AV130)/(AV129-AV130))+1</f>
        <v>5.2820922589153874</v>
      </c>
      <c r="CM23" s="1">
        <f>6*((AW23-AW130)/(AW129-AW130))+1</f>
        <v>6.2113200438745846</v>
      </c>
      <c r="CN23" s="1">
        <f>6*((AY23-AY130)/(AY129-AY130))+1</f>
        <v>5.7745624552102717</v>
      </c>
      <c r="CO23" s="1">
        <f t="shared" si="11"/>
        <v>6.1740425531914891</v>
      </c>
      <c r="CP23" s="1">
        <f>6*((BB23-BB130)/(BB129-BB130))+1</f>
        <v>1.2877347582802141</v>
      </c>
      <c r="CQ23" s="1">
        <f>6*((BC23-BC130)/(BC129-BC130))+1</f>
        <v>1.4125988735051402</v>
      </c>
      <c r="CR23" s="1">
        <f t="shared" si="12"/>
        <v>3.3862846330765088</v>
      </c>
      <c r="CS23" s="62" t="s">
        <v>439</v>
      </c>
    </row>
    <row r="24" spans="1:97">
      <c r="A24" s="6" t="s">
        <v>137</v>
      </c>
      <c r="B24" s="5" t="s">
        <v>138</v>
      </c>
      <c r="C24" s="20">
        <v>20.34</v>
      </c>
      <c r="D24" s="20">
        <v>4.4606712785037153E-2</v>
      </c>
      <c r="E24" s="23">
        <v>14.42</v>
      </c>
      <c r="F24" s="23">
        <v>5466.9</v>
      </c>
      <c r="G24" s="23">
        <v>21867.8</v>
      </c>
      <c r="H24" s="21">
        <v>8.59</v>
      </c>
      <c r="I24" s="31">
        <v>0</v>
      </c>
      <c r="J24" s="31">
        <v>29120.325095181997</v>
      </c>
      <c r="K24" s="31">
        <v>17108.488362876047</v>
      </c>
      <c r="L24" s="1">
        <v>42</v>
      </c>
      <c r="M24" s="1">
        <v>29.1</v>
      </c>
      <c r="N24" s="1">
        <v>0</v>
      </c>
      <c r="O24" s="1">
        <v>0.6014347937483987</v>
      </c>
      <c r="P24" s="1">
        <v>98</v>
      </c>
      <c r="Q24" s="1">
        <v>38.799999999999997</v>
      </c>
      <c r="R24" s="1">
        <v>0.96041283755125129</v>
      </c>
      <c r="S24" s="1">
        <v>5.1523627263359341E-4</v>
      </c>
      <c r="T24" s="19">
        <v>0</v>
      </c>
      <c r="U24" s="24">
        <v>5.6002806652806649</v>
      </c>
      <c r="V24" s="1">
        <v>2.5717905455516902E-3</v>
      </c>
      <c r="W24" s="1">
        <v>1100</v>
      </c>
      <c r="X24" s="17">
        <v>1.8293620292083014E-2</v>
      </c>
      <c r="Y24" s="25">
        <v>0.13799641301562901</v>
      </c>
      <c r="Z24" s="25">
        <v>8.4631367731367746</v>
      </c>
      <c r="AA24" s="1">
        <v>9.9923136049192922E-4</v>
      </c>
      <c r="AB24" s="1">
        <v>2009.2446333589544</v>
      </c>
      <c r="AC24" s="1">
        <v>1224.4758817948593</v>
      </c>
      <c r="AD24" s="1">
        <v>54.47</v>
      </c>
      <c r="AE24" s="24">
        <v>3136.7807797670857</v>
      </c>
      <c r="AF24" s="24">
        <v>0.23571611580835253</v>
      </c>
      <c r="AG24" s="24">
        <v>0.73938978154899271</v>
      </c>
      <c r="AH24" s="24">
        <v>0.11532154752754292</v>
      </c>
      <c r="AI24" s="24">
        <v>1.9549064821931847</v>
      </c>
      <c r="AJ24" s="24">
        <v>71.929285165257497</v>
      </c>
      <c r="AK24" s="24">
        <v>26.979246733282089</v>
      </c>
      <c r="AL24" s="24">
        <v>3.7919549064821934</v>
      </c>
      <c r="AM24" s="24">
        <v>13.295346628679962</v>
      </c>
      <c r="AN24" s="24">
        <v>13010</v>
      </c>
      <c r="AO24" s="1">
        <v>2054.2105263157896</v>
      </c>
      <c r="AP24" s="24">
        <v>4336.666666666667</v>
      </c>
      <c r="AQ24" s="24">
        <v>26.700803212851405</v>
      </c>
      <c r="AR24" s="24">
        <v>257</v>
      </c>
      <c r="AS24" s="24">
        <v>983.55050550858323</v>
      </c>
      <c r="AT24" s="26">
        <v>31.179058672815781</v>
      </c>
      <c r="AU24" s="24">
        <v>31372.684647575184</v>
      </c>
      <c r="AV24" s="24">
        <v>0.96030791436131824</v>
      </c>
      <c r="AW24" s="26">
        <v>0.92458503728650465</v>
      </c>
      <c r="AX24" s="24">
        <v>0.89114746211210005</v>
      </c>
      <c r="AY24" s="24">
        <v>4.6781018899777337E-2</v>
      </c>
      <c r="AZ24" s="24">
        <v>5.9574468085106389</v>
      </c>
      <c r="BA24" s="24">
        <v>0.3107392624328506</v>
      </c>
      <c r="BB24" s="24">
        <v>-0.66259820451625573</v>
      </c>
      <c r="BC24" s="26">
        <v>-0.91160067868198058</v>
      </c>
      <c r="BD24" s="26">
        <v>-0.19264261743791411</v>
      </c>
      <c r="BE24" s="26">
        <v>90127.769895102261</v>
      </c>
      <c r="BG24" s="1">
        <f t="shared" si="13"/>
        <v>5.4984599589322389</v>
      </c>
      <c r="BH24" s="1">
        <f t="shared" si="14"/>
        <v>2.2708209496576526</v>
      </c>
      <c r="BI24" s="1">
        <f t="shared" si="0"/>
        <v>5.2854671280276806</v>
      </c>
      <c r="BJ24" s="1">
        <f t="shared" si="1"/>
        <v>5.2802231725622359</v>
      </c>
      <c r="BK24" s="1">
        <f t="shared" si="15"/>
        <v>6.1822460576075962</v>
      </c>
      <c r="BL24" s="1">
        <f t="shared" si="2"/>
        <v>1.0199127146164999</v>
      </c>
      <c r="BM24" s="1">
        <f t="shared" si="3"/>
        <v>1.0473445804851169</v>
      </c>
      <c r="BN24" s="1">
        <f t="shared" si="4"/>
        <v>1.0098289825715359</v>
      </c>
      <c r="BO24" s="1">
        <f t="shared" si="5"/>
        <v>1.1187319884726226</v>
      </c>
      <c r="BP24" s="1">
        <f>6*((O24-O130)/(O129-O130))+1</f>
        <v>1.0405360186440076</v>
      </c>
      <c r="BQ24" s="1">
        <f>6*((P24-P130)/(P129-P130))+1</f>
        <v>1.1887871853546912</v>
      </c>
      <c r="BR24" s="1">
        <f>6*((Q24-Q130)/(Q129-Q130))+1</f>
        <v>1.5285067873303166</v>
      </c>
      <c r="BS24" s="1">
        <f>6*((R24-R130)/(R129-R130))+1</f>
        <v>6.0338385612746972</v>
      </c>
      <c r="BT24" s="1">
        <f>6*((U24-U130)/(U129-U130))+1</f>
        <v>1.6957492163317518</v>
      </c>
      <c r="BU24" s="1">
        <f t="shared" si="6"/>
        <v>1.5850838037355026</v>
      </c>
      <c r="BV24" s="1">
        <f t="shared" si="7"/>
        <v>3.2683412873077868</v>
      </c>
      <c r="BW24" s="1">
        <f>6*((Y24-Y130)/(Y129-Y130))+1</f>
        <v>2.7332672864379735</v>
      </c>
      <c r="BX24" s="1">
        <f>6*((Z24-Z130)/(Z129-Z130))+1</f>
        <v>1.9577120050626535</v>
      </c>
      <c r="BY24" s="1">
        <f>6*((AB24-AB130)/(AB129-AB130))+1</f>
        <v>2.1796824603522107</v>
      </c>
      <c r="BZ24" s="1">
        <f>6*((AC24-AC130)/(AC129-AC130))+1</f>
        <v>1.0792153533926969</v>
      </c>
      <c r="CA24" s="1">
        <f>6*((AD24-AD130)/(AD129-AD130))+1</f>
        <v>1</v>
      </c>
      <c r="CB24" s="1">
        <f>6*((AE24-AE130)/(AE129-AE130))+1</f>
        <v>2.0648904968333608</v>
      </c>
      <c r="CC24" s="1">
        <f>6*((AF24-AF130)/(AF129-AF130))+1</f>
        <v>1.1773358254603445</v>
      </c>
      <c r="CD24" s="1">
        <f>6*((AH24-AH130)/(AH129-AH130))+1</f>
        <v>1.640879964539061</v>
      </c>
      <c r="CE24" s="1">
        <f t="shared" si="8"/>
        <v>3.2511000005452542</v>
      </c>
      <c r="CF24" s="1">
        <f>6*((AN24-AN129)/(AN130-AN129))+1</f>
        <v>4.2578922263866774</v>
      </c>
      <c r="CG24" s="1">
        <f>6*((AO24-AO129)/(AO130-AO129))+1</f>
        <v>4.9715897254814889</v>
      </c>
      <c r="CH24" s="1">
        <f>6*((AQ24-AQ129)/(AQ130-AQ129))+1</f>
        <v>6.6027680089338903</v>
      </c>
      <c r="CI24" s="1">
        <f t="shared" si="9"/>
        <v>3.596265292981327</v>
      </c>
      <c r="CJ24" s="1">
        <f>6*((AS24-AS130)/(AS129-AS130))+1</f>
        <v>1.1874120703620006</v>
      </c>
      <c r="CK24" s="1">
        <f t="shared" si="10"/>
        <v>6.7395521421208855</v>
      </c>
      <c r="CL24" s="1">
        <f>6*((AV24-AV130)/(AV129-AV130))+1</f>
        <v>5.8507479430221601</v>
      </c>
      <c r="CM24" s="1">
        <f>6*((AW24-AW130)/(AW129-AW130))+1</f>
        <v>6.5764787527523509</v>
      </c>
      <c r="CN24" s="1">
        <f>6*((AY24-AY130)/(AY129-AY130))+1</f>
        <v>5.982265965527052</v>
      </c>
      <c r="CO24" s="1">
        <f t="shared" si="11"/>
        <v>6.306195744680851</v>
      </c>
      <c r="CP24" s="1">
        <f>6*((BB24-BB130)/(BB129-BB130))+1</f>
        <v>1.5569354156520108</v>
      </c>
      <c r="CQ24" s="1">
        <f>6*((BC24-BC130)/(BC129-BC130))+1</f>
        <v>1.2575367851396257</v>
      </c>
      <c r="CR24" s="1">
        <f t="shared" si="12"/>
        <v>3.1628000502317781</v>
      </c>
      <c r="CS24" s="62" t="s">
        <v>391</v>
      </c>
    </row>
    <row r="25" spans="1:97">
      <c r="A25" s="6" t="s">
        <v>140</v>
      </c>
      <c r="B25" s="5" t="s">
        <v>104</v>
      </c>
      <c r="C25" s="20">
        <v>16.75</v>
      </c>
      <c r="D25" s="20">
        <v>0.10535560013994102</v>
      </c>
      <c r="E25" s="23">
        <v>6.43</v>
      </c>
      <c r="F25" s="23">
        <v>937.7</v>
      </c>
      <c r="G25" s="23">
        <v>15538.4</v>
      </c>
      <c r="H25" s="21">
        <v>10.38</v>
      </c>
      <c r="I25" s="31">
        <v>0</v>
      </c>
      <c r="J25" s="31">
        <v>229193.78635424474</v>
      </c>
      <c r="K25" s="31">
        <v>98612.601325043637</v>
      </c>
      <c r="L25" s="1">
        <v>467.3</v>
      </c>
      <c r="M25" s="1">
        <v>274.3</v>
      </c>
      <c r="N25" s="1">
        <v>0</v>
      </c>
      <c r="O25" s="1">
        <v>23.980815227868256</v>
      </c>
      <c r="P25" s="1">
        <v>2129.6</v>
      </c>
      <c r="Q25" s="1">
        <v>213.2</v>
      </c>
      <c r="R25" s="1">
        <v>0.96144951195456241</v>
      </c>
      <c r="S25" s="1">
        <v>2.104741859601337E-3</v>
      </c>
      <c r="T25" s="19">
        <v>7.139848206827123E-6</v>
      </c>
      <c r="U25" s="24">
        <v>41.591972555746139</v>
      </c>
      <c r="V25" s="1">
        <v>3.9400018022750245E-4</v>
      </c>
      <c r="W25" s="1">
        <v>1100</v>
      </c>
      <c r="X25" s="17">
        <v>2.5103706295204163E-2</v>
      </c>
      <c r="Y25" s="25">
        <v>0.19910180709558115</v>
      </c>
      <c r="Z25" s="25">
        <v>0.74235643879173296</v>
      </c>
      <c r="AA25" s="1">
        <v>3.2700504787268221E-3</v>
      </c>
      <c r="AB25" s="1">
        <v>2767.1269806295918</v>
      </c>
      <c r="AC25" s="1">
        <v>7586.7385363777257</v>
      </c>
      <c r="AD25" s="1">
        <v>57.46</v>
      </c>
      <c r="AE25" s="24">
        <v>3448.5789485202145</v>
      </c>
      <c r="AF25" s="24">
        <v>6.9970512426905815E-2</v>
      </c>
      <c r="AG25" s="24">
        <v>0.24129883617259945</v>
      </c>
      <c r="AH25" s="24">
        <v>0.87466710457735664</v>
      </c>
      <c r="AI25" s="24">
        <v>1.6842901919905184</v>
      </c>
      <c r="AJ25" s="24">
        <v>75.031236835904863</v>
      </c>
      <c r="AK25" s="24">
        <v>13.929843851519717</v>
      </c>
      <c r="AL25" s="24">
        <v>5.6047808423592915</v>
      </c>
      <c r="AM25" s="24">
        <v>50.743208610968729</v>
      </c>
      <c r="AN25" s="24">
        <v>10004.214285714286</v>
      </c>
      <c r="AO25" s="1">
        <v>457.70915032679738</v>
      </c>
      <c r="AP25" s="24">
        <v>972.63194444444446</v>
      </c>
      <c r="AQ25" s="24">
        <v>25.112856311809193</v>
      </c>
      <c r="AR25" s="24">
        <v>192.47058823529412</v>
      </c>
      <c r="AS25" s="24">
        <v>2484.9391447889816</v>
      </c>
      <c r="AT25" s="26">
        <v>23.372637388529121</v>
      </c>
      <c r="AU25" s="24">
        <v>54168.161534622734</v>
      </c>
      <c r="AV25" s="24">
        <v>0.86607241113678879</v>
      </c>
      <c r="AW25" s="26">
        <v>0.86456843109203629</v>
      </c>
      <c r="AX25" s="24">
        <v>0.85862587579325778</v>
      </c>
      <c r="AY25" s="24">
        <v>5.0459033664606523E-2</v>
      </c>
      <c r="AZ25" s="24">
        <v>51.519835136527561</v>
      </c>
      <c r="BA25" s="24">
        <v>0.32145079143481864</v>
      </c>
      <c r="BB25" s="24">
        <v>-0.39064831435904712</v>
      </c>
      <c r="BC25" s="26">
        <v>-0.85588959781306795</v>
      </c>
      <c r="BD25" s="26">
        <v>-0.40788047835160957</v>
      </c>
      <c r="BE25" s="26">
        <v>134185.93424676286</v>
      </c>
      <c r="BG25" s="1">
        <f t="shared" si="13"/>
        <v>6.0513347022587274</v>
      </c>
      <c r="BH25" s="1">
        <f t="shared" si="14"/>
        <v>4.1852311002819107</v>
      </c>
      <c r="BI25" s="1">
        <f t="shared" si="0"/>
        <v>6.6678200692041516</v>
      </c>
      <c r="BJ25" s="1">
        <f t="shared" si="1"/>
        <v>6.8195021099436399</v>
      </c>
      <c r="BK25" s="1">
        <f t="shared" si="15"/>
        <v>6.474449757820345</v>
      </c>
      <c r="BL25" s="1">
        <f t="shared" si="2"/>
        <v>1.0199127146164999</v>
      </c>
      <c r="BM25" s="1">
        <f t="shared" si="3"/>
        <v>1.4262710655081976</v>
      </c>
      <c r="BN25" s="1">
        <f t="shared" si="4"/>
        <v>1.095751166487672</v>
      </c>
      <c r="BO25" s="1">
        <f t="shared" si="5"/>
        <v>2.5319884726224786</v>
      </c>
      <c r="BP25" s="1">
        <f>6*((O25-O130)/(O129-O130))+1</f>
        <v>2.7114131475800307</v>
      </c>
      <c r="BQ25" s="1">
        <f>6*((P25-P130)/(P129-P130))+1</f>
        <v>7</v>
      </c>
      <c r="BR25" s="1">
        <f>6*((Q25-Q130)/(Q129-Q130))+1</f>
        <v>4.6850678733031668</v>
      </c>
      <c r="BS25" s="1">
        <f>6*((R25-R130)/(R129-R130))+1</f>
        <v>6.0723151944969853</v>
      </c>
      <c r="BT25" s="1">
        <f>6*((U25-U130)/(U129-U130))+1</f>
        <v>6.1671664405594315</v>
      </c>
      <c r="BU25" s="1">
        <f t="shared" si="6"/>
        <v>1.0896352638509796</v>
      </c>
      <c r="BV25" s="1">
        <f t="shared" si="7"/>
        <v>4.1127667757761284</v>
      </c>
      <c r="BW25" s="1">
        <f>6*((Y25-Y130)/(Y129-Y130))+1</f>
        <v>3.5007653559108838</v>
      </c>
      <c r="BX25" s="1">
        <f>6*((Z25-Z130)/(Z129-Z130))+1</f>
        <v>1.8720687736204695</v>
      </c>
      <c r="BY25" s="1">
        <f>6*((AB25-AB130)/(AB129-AB130))+1</f>
        <v>2.6246559082051428</v>
      </c>
      <c r="BZ25" s="1">
        <f>6*((AC25-AC130)/(AC129-AC130))+1</f>
        <v>1.504065273543882</v>
      </c>
      <c r="CA25" s="1">
        <f>6*((AD25-AD130)/(AD129-AD130))+1</f>
        <v>7</v>
      </c>
      <c r="CB25" s="1">
        <f>6*((AE25-AE130)/(AE129-AE130))+1</f>
        <v>2.1717946659702361</v>
      </c>
      <c r="CC25" s="1">
        <f>6*((AF25-AF130)/(AF129-AF130))+1</f>
        <v>1.0496158292220017</v>
      </c>
      <c r="CD25" s="1">
        <f>6*((AH25-AH130)/(AH129-AH130))+1</f>
        <v>1.8801592931645683</v>
      </c>
      <c r="CE25" s="1">
        <f t="shared" si="8"/>
        <v>4.8156685626344995</v>
      </c>
      <c r="CF25" s="1">
        <f>6*((AN25-AN129)/(AN130-AN129))+1</f>
        <v>4.929863132406366</v>
      </c>
      <c r="CG25" s="1">
        <f>6*((AO25-AO129)/(AO130-AO129))+1</f>
        <v>6.5480395356900774</v>
      </c>
      <c r="CH25" s="1">
        <f>6*((AQ25-AQ129)/(AQ130-AQ129))+1</f>
        <v>6.6444188102481441</v>
      </c>
      <c r="CI25" s="1">
        <f t="shared" si="9"/>
        <v>2.8483390780652251</v>
      </c>
      <c r="CJ25" s="1">
        <f>6*((AS25-AS130)/(AS129-AS130))+1</f>
        <v>2.0552694765910648</v>
      </c>
      <c r="CK25" s="1">
        <f t="shared" si="10"/>
        <v>6.7967284461930504</v>
      </c>
      <c r="CL25" s="1">
        <f>6*((AV25-AV130)/(AV129-AV130))+1</f>
        <v>1.716164268506428</v>
      </c>
      <c r="CM25" s="1">
        <f>6*((AW25-AW130)/(AW129-AW130))+1</f>
        <v>6.0698368863875158</v>
      </c>
      <c r="CN25" s="1">
        <f>6*((AY25-AY130)/(AY129-AY130))+1</f>
        <v>6.2460739738850881</v>
      </c>
      <c r="CO25" s="1">
        <f t="shared" si="11"/>
        <v>1</v>
      </c>
      <c r="CP25" s="1">
        <f>6*((BB25-BB130)/(BB129-BB130))+1</f>
        <v>2.0655750803621991</v>
      </c>
      <c r="CQ25" s="1">
        <f>6*((BC25-BC130)/(BC129-BC130))+1</f>
        <v>1.4545406389051778</v>
      </c>
      <c r="CR25" s="1">
        <f t="shared" si="12"/>
        <v>3.8622775363195232</v>
      </c>
      <c r="CS25" s="62" t="s">
        <v>390</v>
      </c>
    </row>
    <row r="26" spans="1:97">
      <c r="A26" s="6" t="s">
        <v>142</v>
      </c>
      <c r="B26" s="5" t="s">
        <v>143</v>
      </c>
      <c r="C26" s="20">
        <v>17.14</v>
      </c>
      <c r="D26" s="20">
        <v>4.5806597233418241E-2</v>
      </c>
      <c r="E26" s="23">
        <v>13.65</v>
      </c>
      <c r="F26" s="23">
        <v>2444.8000000000002</v>
      </c>
      <c r="G26" s="23">
        <v>22476.6</v>
      </c>
      <c r="H26" s="21">
        <v>8.61</v>
      </c>
      <c r="I26" s="31">
        <v>0</v>
      </c>
      <c r="J26" s="31">
        <v>75700.403871155213</v>
      </c>
      <c r="K26" s="31">
        <v>21053.723976059071</v>
      </c>
      <c r="L26" s="1">
        <v>638.79999999999995</v>
      </c>
      <c r="M26" s="1">
        <v>103.9</v>
      </c>
      <c r="N26" s="1">
        <v>225</v>
      </c>
      <c r="O26" s="1">
        <v>2.4165575726308322</v>
      </c>
      <c r="P26" s="1">
        <v>365.2</v>
      </c>
      <c r="Q26" s="1">
        <v>135.80000000000001</v>
      </c>
      <c r="R26" s="1">
        <v>0.95033707865168537</v>
      </c>
      <c r="S26" s="1">
        <v>1.1122496343588801E-3</v>
      </c>
      <c r="T26" s="19">
        <v>1.6122271305581529E-5</v>
      </c>
      <c r="U26" s="24">
        <v>6.6110572349240453</v>
      </c>
      <c r="V26" s="1">
        <v>5.4233462472876659E-3</v>
      </c>
      <c r="W26" s="1">
        <v>1036.6147422514855</v>
      </c>
      <c r="X26" s="17">
        <v>2.4141489052977784E-2</v>
      </c>
      <c r="Y26" s="25">
        <v>0.23727469125850451</v>
      </c>
      <c r="Z26" s="25">
        <v>1.2167622839673577</v>
      </c>
      <c r="AA26" s="1">
        <v>3.4824106020056106E-4</v>
      </c>
      <c r="AB26" s="1">
        <v>1845.8565762744656</v>
      </c>
      <c r="AC26" s="1">
        <v>12817.185630680868</v>
      </c>
      <c r="AD26" s="1">
        <v>54.47</v>
      </c>
      <c r="AE26" s="24">
        <v>1350.5238249190095</v>
      </c>
      <c r="AF26" s="24">
        <v>0.19733660078031792</v>
      </c>
      <c r="AG26" s="24">
        <v>0.26650778088235055</v>
      </c>
      <c r="AH26" s="24">
        <v>0.51674136652371583</v>
      </c>
      <c r="AI26" s="24">
        <v>1.7586173540128334</v>
      </c>
      <c r="AJ26" s="24">
        <v>74.437816399574373</v>
      </c>
      <c r="AK26" s="24">
        <v>18.10531067616806</v>
      </c>
      <c r="AL26" s="24">
        <v>3.8403250249895202</v>
      </c>
      <c r="AM26" s="24">
        <v>14.959928762243988</v>
      </c>
      <c r="AN26" s="24">
        <v>10004.193548387097</v>
      </c>
      <c r="AO26" s="1">
        <v>939.78787878787875</v>
      </c>
      <c r="AP26" s="24">
        <v>1704.0109890109891</v>
      </c>
      <c r="AQ26" s="24">
        <v>24.014862521674512</v>
      </c>
      <c r="AR26" s="24">
        <v>393.28571428571428</v>
      </c>
      <c r="AS26" s="24">
        <v>851.94324367200852</v>
      </c>
      <c r="AT26" s="26">
        <v>191.42133943830007</v>
      </c>
      <c r="AU26" s="24">
        <v>41328.428822367612</v>
      </c>
      <c r="AV26" s="24">
        <v>0.93489054798492321</v>
      </c>
      <c r="AW26" s="26">
        <v>0.87197376051029285</v>
      </c>
      <c r="AX26" s="24">
        <v>0.89542258625688609</v>
      </c>
      <c r="AY26" s="24">
        <v>4.5546298270237436E-2</v>
      </c>
      <c r="AZ26" s="24">
        <v>17.147707979626485</v>
      </c>
      <c r="BA26" s="24">
        <v>-2.8516123002615261</v>
      </c>
      <c r="BB26" s="24">
        <v>0.77768691166387605</v>
      </c>
      <c r="BC26" s="26">
        <v>-0.49313154130367021</v>
      </c>
      <c r="BD26" s="26">
        <v>-0.19724729595203741</v>
      </c>
      <c r="BE26" s="26">
        <v>112251.26008846211</v>
      </c>
      <c r="BG26" s="1">
        <f t="shared" si="13"/>
        <v>5.9912731006160165</v>
      </c>
      <c r="BH26" s="1">
        <f t="shared" si="14"/>
        <v>2.3086335099789159</v>
      </c>
      <c r="BI26" s="1">
        <f t="shared" si="0"/>
        <v>5.4186851211072664</v>
      </c>
      <c r="BJ26" s="1">
        <f t="shared" si="1"/>
        <v>6.3073040867767425</v>
      </c>
      <c r="BK26" s="1">
        <f t="shared" si="15"/>
        <v>6.1541401371902538</v>
      </c>
      <c r="BL26" s="1">
        <f t="shared" si="2"/>
        <v>1.0199127146164999</v>
      </c>
      <c r="BM26" s="1">
        <f t="shared" si="3"/>
        <v>1.1355643044385266</v>
      </c>
      <c r="BN26" s="1">
        <f t="shared" si="4"/>
        <v>1.0139880764826095</v>
      </c>
      <c r="BO26" s="1">
        <f t="shared" si="5"/>
        <v>1.5498559077809799</v>
      </c>
      <c r="BP26" s="1">
        <f>6*((O26-O130)/(O129-O130))+1</f>
        <v>1.1702591798711253</v>
      </c>
      <c r="BQ26" s="1">
        <f>6*((P26-P130)/(P129-P130))+1</f>
        <v>1.9530892448512585</v>
      </c>
      <c r="BR26" s="1">
        <f>6*((Q26-Q130)/(Q129-Q130))+1</f>
        <v>3.2841628959276021</v>
      </c>
      <c r="BS26" s="1">
        <f>6*((R26-R130)/(R129-R130))+1</f>
        <v>5.6598722721712456</v>
      </c>
      <c r="BT26" s="1">
        <f>6*((U26-U130)/(U129-U130))+1</f>
        <v>1.8213227452757041</v>
      </c>
      <c r="BU26" s="1">
        <f t="shared" si="6"/>
        <v>2.2338143387400344</v>
      </c>
      <c r="BV26" s="1">
        <f t="shared" si="7"/>
        <v>3.9934553949202511</v>
      </c>
      <c r="BW26" s="1">
        <f>6*((Y26-Y130)/(Y129-Y130))+1</f>
        <v>3.9802257266749255</v>
      </c>
      <c r="BX26" s="1">
        <f>6*((Z26-Z130)/(Z129-Z130))+1</f>
        <v>1.8773311496804599</v>
      </c>
      <c r="BY26" s="1">
        <f>6*((AB26-AB130)/(AB129-AB130))+1</f>
        <v>2.0837528647352879</v>
      </c>
      <c r="BZ26" s="1">
        <f>6*((AC26-AC130)/(AC129-AC130))+1</f>
        <v>1.8533364607007068</v>
      </c>
      <c r="CA26" s="1">
        <f>6*((AD26-AD130)/(AD129-AD130))+1</f>
        <v>1</v>
      </c>
      <c r="CB26" s="1">
        <f>6*((AE26-AE130)/(AE129-AE130))+1</f>
        <v>1.4524484277005141</v>
      </c>
      <c r="CC26" s="1">
        <f>6*((AF26-AF130)/(AF129-AF130))+1</f>
        <v>1.1477613968480276</v>
      </c>
      <c r="CD26" s="1">
        <f>6*((AH26-AH130)/(AH129-AH130))+1</f>
        <v>1.7673723946252435</v>
      </c>
      <c r="CE26" s="1">
        <f t="shared" si="8"/>
        <v>4.5163579809869763</v>
      </c>
      <c r="CF26" s="1">
        <f>6*((AN26-AN129)/(AN130-AN129))+1</f>
        <v>4.9298677684256527</v>
      </c>
      <c r="CG26" s="1">
        <f>6*((AO26-AO129)/(AO130-AO129))+1</f>
        <v>6.0720155676447725</v>
      </c>
      <c r="CH26" s="1">
        <f>6*((AQ26-AQ129)/(AQ130-AQ129))+1</f>
        <v>6.6732184641705574</v>
      </c>
      <c r="CI26" s="1">
        <f t="shared" si="9"/>
        <v>5.175880783736547</v>
      </c>
      <c r="CJ26" s="1">
        <f>6*((AS26-AS130)/(AS129-AS130))+1</f>
        <v>1.1113382718063236</v>
      </c>
      <c r="CK26" s="1">
        <f t="shared" si="10"/>
        <v>5.5658950928009103</v>
      </c>
      <c r="CL26" s="1">
        <f>6*((AV26-AV130)/(AV129-AV130))+1</f>
        <v>4.7355607314821988</v>
      </c>
      <c r="CM26" s="1">
        <f>6*((AW26-AW130)/(AW129-AW130))+1</f>
        <v>6.1323504164820877</v>
      </c>
      <c r="CN26" s="1">
        <f>6*((AY26-AY130)/(AY129-AY130))+1</f>
        <v>5.8937048229040609</v>
      </c>
      <c r="CO26" s="1">
        <f t="shared" si="11"/>
        <v>5.0029779286926992</v>
      </c>
      <c r="CP26" s="1">
        <f>6*((BB26-BB130)/(BB129-BB130))+1</f>
        <v>4.2507630842620028</v>
      </c>
      <c r="CQ26" s="1">
        <f>6*((BC26-BC130)/(BC129-BC130))+1</f>
        <v>2.7373148016432651</v>
      </c>
      <c r="CR26" s="1">
        <f t="shared" si="12"/>
        <v>3.4858055991013037</v>
      </c>
      <c r="CS26" s="62" t="s">
        <v>391</v>
      </c>
    </row>
    <row r="27" spans="1:97" ht="28">
      <c r="A27" s="6" t="s">
        <v>144</v>
      </c>
      <c r="B27" s="5" t="s">
        <v>145</v>
      </c>
      <c r="C27" s="20">
        <v>24.05</v>
      </c>
      <c r="D27" s="20">
        <v>1.9128162317157273E-2</v>
      </c>
      <c r="E27" s="23">
        <v>27.57</v>
      </c>
      <c r="F27" s="23">
        <v>3309.2</v>
      </c>
      <c r="G27" s="23">
        <v>11030.6</v>
      </c>
      <c r="H27" s="21">
        <v>6.67</v>
      </c>
      <c r="I27" s="31">
        <v>0</v>
      </c>
      <c r="J27" s="31">
        <v>17268.394465693589</v>
      </c>
      <c r="K27" s="31">
        <v>15174.957564050357</v>
      </c>
      <c r="L27" s="1">
        <v>6</v>
      </c>
      <c r="M27" s="1">
        <v>21.6</v>
      </c>
      <c r="N27" s="1">
        <v>11</v>
      </c>
      <c r="O27" s="1">
        <v>0.8439621066385975</v>
      </c>
      <c r="P27" s="1">
        <v>124.3</v>
      </c>
      <c r="Q27" s="1">
        <v>9.8000000000000007</v>
      </c>
      <c r="R27" s="1">
        <v>0.95939187837567519</v>
      </c>
      <c r="S27" s="1">
        <v>0</v>
      </c>
      <c r="T27" s="19">
        <v>0</v>
      </c>
      <c r="U27" s="24">
        <v>6.5002596891599449</v>
      </c>
      <c r="V27" s="1">
        <v>3.2698475421901389E-3</v>
      </c>
      <c r="W27" s="1">
        <v>733.4212191520777</v>
      </c>
      <c r="X27" s="17">
        <v>9.8725999056295602E-3</v>
      </c>
      <c r="Y27" s="25">
        <v>0.18322383942506623</v>
      </c>
      <c r="Z27" s="25">
        <v>36.623659129134744</v>
      </c>
      <c r="AA27" s="1">
        <v>2.5407426227723131E-4</v>
      </c>
      <c r="AB27" s="1">
        <v>3545.5451344778776</v>
      </c>
      <c r="AC27" s="1">
        <v>196.66760662173655</v>
      </c>
      <c r="AD27" s="1">
        <v>54.47</v>
      </c>
      <c r="AE27" s="24">
        <v>95.009037788602114</v>
      </c>
      <c r="AF27" s="24">
        <v>1.3357046931145875</v>
      </c>
      <c r="AG27" s="24">
        <v>0.12690401766253703</v>
      </c>
      <c r="AH27" s="24">
        <v>0.28572465609233783</v>
      </c>
      <c r="AI27" s="24">
        <v>2.1451127000834815</v>
      </c>
      <c r="AJ27" s="24">
        <v>72.280497985554064</v>
      </c>
      <c r="AK27" s="24">
        <v>23.774091684512356</v>
      </c>
      <c r="AL27" s="24">
        <v>3.6659286414286236</v>
      </c>
      <c r="AM27" s="24">
        <v>12.213740458015266</v>
      </c>
      <c r="AN27" s="24">
        <v>3061.2222222222222</v>
      </c>
      <c r="AO27" s="1">
        <v>1020.4074074074074</v>
      </c>
      <c r="AP27" s="24">
        <v>0</v>
      </c>
      <c r="AQ27" s="24">
        <v>18.50925925925926</v>
      </c>
      <c r="AR27" s="24">
        <v>315</v>
      </c>
      <c r="AS27" s="24">
        <v>1468.7430742985734</v>
      </c>
      <c r="AT27" s="26">
        <v>23.944974774055389</v>
      </c>
      <c r="AU27" s="24">
        <v>7138.3110094637786</v>
      </c>
      <c r="AV27" s="24">
        <v>0.93399136335595312</v>
      </c>
      <c r="AW27" s="26">
        <v>0.87908698334361501</v>
      </c>
      <c r="AX27" s="24">
        <v>0.44746041538145176</v>
      </c>
      <c r="AY27" s="24">
        <v>5.8211525119166538E-2</v>
      </c>
      <c r="AZ27" s="24">
        <v>1.5105740181268883</v>
      </c>
      <c r="BA27" s="24">
        <v>-5.1626511868782892</v>
      </c>
      <c r="BB27" s="24">
        <v>1.5528799963727686</v>
      </c>
      <c r="BC27" s="26">
        <v>-0.51186725730639682</v>
      </c>
      <c r="BD27" s="26">
        <v>0.14023575331867491</v>
      </c>
      <c r="BE27" s="26">
        <v>20503.295102349515</v>
      </c>
      <c r="BG27" s="1">
        <f t="shared" si="13"/>
        <v>4.9271047227926079</v>
      </c>
      <c r="BH27" s="1">
        <f t="shared" si="14"/>
        <v>1.4679026121753069</v>
      </c>
      <c r="BI27" s="1">
        <f t="shared" si="0"/>
        <v>3.0103806228373697</v>
      </c>
      <c r="BJ27" s="1">
        <f t="shared" si="1"/>
        <v>6.0135319606899085</v>
      </c>
      <c r="BK27" s="1">
        <f t="shared" si="15"/>
        <v>6.6825572940511133</v>
      </c>
      <c r="BL27" s="1">
        <f t="shared" si="2"/>
        <v>1.0199127146164999</v>
      </c>
      <c r="BM27" s="1">
        <f t="shared" si="3"/>
        <v>1.0248977732678703</v>
      </c>
      <c r="BN27" s="1">
        <f t="shared" si="4"/>
        <v>1.0077906414024058</v>
      </c>
      <c r="BO27" s="1">
        <f t="shared" si="5"/>
        <v>1.0755043227665706</v>
      </c>
      <c r="BP27" s="1">
        <f>6*((O27-O130)/(O129-O130))+1</f>
        <v>1.0578689561609977</v>
      </c>
      <c r="BQ27" s="1">
        <f>6*((P27-P130)/(P129-P130))+1</f>
        <v>1.264016018306636</v>
      </c>
      <c r="BR27" s="1">
        <f>6*((Q27-Q130)/(Q129-Q130))+1</f>
        <v>1.0036199095022624</v>
      </c>
      <c r="BS27" s="1">
        <f>6*((R27-R130)/(R129-R130))+1</f>
        <v>5.9959452057446478</v>
      </c>
      <c r="BT27" s="1">
        <f>6*((U27-U130)/(U129-U130))+1</f>
        <v>1.8075578448637009</v>
      </c>
      <c r="BU27" s="1">
        <f t="shared" si="6"/>
        <v>1.7438921652966077</v>
      </c>
      <c r="BV27" s="1">
        <f t="shared" si="7"/>
        <v>2.2241658907013719</v>
      </c>
      <c r="BW27" s="1">
        <f>6*((Y27-Y130)/(Y129-Y130))+1</f>
        <v>3.301334361024761</v>
      </c>
      <c r="BX27" s="1">
        <f>6*((Z27-Z130)/(Z129-Z130))+1</f>
        <v>2.2700843339241668</v>
      </c>
      <c r="BY27" s="1">
        <f>6*((AB27-AB130)/(AB129-AB130))+1</f>
        <v>3.081686489583094</v>
      </c>
      <c r="BZ27" s="1">
        <f>6*((AC27-AC130)/(AC129-AC130))+1</f>
        <v>1.0105818675803042</v>
      </c>
      <c r="CA27" s="1">
        <f>6*((AD27-AD130)/(AD129-AD130))+1</f>
        <v>1</v>
      </c>
      <c r="CB27" s="1">
        <f>6*((AE27-AE130)/(AE129-AE130))+1</f>
        <v>1.021978403793774</v>
      </c>
      <c r="CC27" s="1">
        <f>6*((AF27-AF130)/(AF129-AF130))+1</f>
        <v>2.0249633587979714</v>
      </c>
      <c r="CD27" s="1">
        <f>6*((AH27-AH130)/(AH129-AH130))+1</f>
        <v>1.6945761257064449</v>
      </c>
      <c r="CE27" s="1">
        <f t="shared" si="8"/>
        <v>3.4282454223899572</v>
      </c>
      <c r="CF27" s="1">
        <f>6*((AN27-AN129)/(AN130-AN129))+1</f>
        <v>6.4820325519423037</v>
      </c>
      <c r="CG27" s="1">
        <f>6*((AO27-AO129)/(AO130-AO129))+1</f>
        <v>5.9924085954850206</v>
      </c>
      <c r="CH27" s="1">
        <f>6*((AQ27-AQ129)/(AQ130-AQ129))+1</f>
        <v>6.8176268114820822</v>
      </c>
      <c r="CI27" s="1">
        <f t="shared" si="9"/>
        <v>4.2685125563425625</v>
      </c>
      <c r="CJ27" s="1">
        <f>6*((AS27-AS130)/(AS129-AS130))+1</f>
        <v>1.4678710756156412</v>
      </c>
      <c r="CK27" s="1">
        <f t="shared" si="10"/>
        <v>6.7925364950806264</v>
      </c>
      <c r="CL27" s="1">
        <f>6*((AV27-AV130)/(AV129-AV130))+1</f>
        <v>4.6961089966253571</v>
      </c>
      <c r="CM27" s="1">
        <f>6*((AW27-AW130)/(AW129-AW130))+1</f>
        <v>6.1923980719670695</v>
      </c>
      <c r="CN27" s="1">
        <f>6*((AY27-AY130)/(AY129-AY130))+1</f>
        <v>6.8021264807964208</v>
      </c>
      <c r="CO27" s="1">
        <f t="shared" si="11"/>
        <v>6.8240785498489425</v>
      </c>
      <c r="CP27" s="1">
        <f>6*((BB27-BB130)/(BB129-BB130))+1</f>
        <v>5.7006403041573819</v>
      </c>
      <c r="CQ27" s="1">
        <f>6*((BC27-BC130)/(BC129-BC130))+1</f>
        <v>2.6710621244733685</v>
      </c>
      <c r="CR27" s="1">
        <f t="shared" si="12"/>
        <v>3.3747973413998138</v>
      </c>
      <c r="CS27" s="62" t="s">
        <v>392</v>
      </c>
    </row>
    <row r="28" spans="1:97">
      <c r="A28" s="6" t="s">
        <v>147</v>
      </c>
      <c r="B28" s="5" t="s">
        <v>148</v>
      </c>
      <c r="C28" s="20">
        <v>19.38</v>
      </c>
      <c r="D28" s="20">
        <v>9.9937990905332785E-2</v>
      </c>
      <c r="E28" s="23">
        <v>11.96</v>
      </c>
      <c r="F28" s="23">
        <v>1647.7</v>
      </c>
      <c r="G28" s="23">
        <v>9886</v>
      </c>
      <c r="H28" s="21">
        <v>9.91</v>
      </c>
      <c r="I28" s="31">
        <v>0</v>
      </c>
      <c r="J28" s="31">
        <v>8799.5971400004655</v>
      </c>
      <c r="K28" s="31">
        <v>33353.523872515347</v>
      </c>
      <c r="L28" s="1">
        <v>4.5999999999999996</v>
      </c>
      <c r="M28" s="1">
        <v>39</v>
      </c>
      <c r="N28" s="1">
        <v>0</v>
      </c>
      <c r="O28" s="1">
        <v>0.12577511368334021</v>
      </c>
      <c r="P28" s="1">
        <v>92.2</v>
      </c>
      <c r="Q28" s="1">
        <v>49.2</v>
      </c>
      <c r="R28" s="1">
        <v>0.9658097686375321</v>
      </c>
      <c r="S28" s="1">
        <v>2.6616981634282674E-4</v>
      </c>
      <c r="T28" s="19">
        <v>0</v>
      </c>
      <c r="U28" s="24">
        <v>4.5127461139896372</v>
      </c>
      <c r="V28" s="1">
        <v>5.0789052399838955E-3</v>
      </c>
      <c r="W28" s="1">
        <v>1000.0000000000001</v>
      </c>
      <c r="X28" s="17">
        <v>1.6122364613476645E-2</v>
      </c>
      <c r="Y28" s="25">
        <v>0.16236047953699875</v>
      </c>
      <c r="Z28" s="25">
        <v>6.3201561596298435</v>
      </c>
      <c r="AA28" s="1">
        <v>6.2009094667217859E-4</v>
      </c>
      <c r="AB28" s="1">
        <v>4617.9412980570487</v>
      </c>
      <c r="AC28" s="1">
        <v>114.85819197876283</v>
      </c>
      <c r="AD28" s="1">
        <v>54.47</v>
      </c>
      <c r="AE28" s="24">
        <v>840.17268209105919</v>
      </c>
      <c r="AF28" s="24">
        <v>0.53121124431583289</v>
      </c>
      <c r="AG28" s="24">
        <v>0.44630917589376229</v>
      </c>
      <c r="AH28" s="24">
        <v>0.20721372467961968</v>
      </c>
      <c r="AI28" s="24">
        <v>1.9429516329061596</v>
      </c>
      <c r="AJ28" s="24">
        <v>72.819346837536173</v>
      </c>
      <c r="AK28" s="24">
        <v>19.532864820173625</v>
      </c>
      <c r="AL28" s="24">
        <v>1.6535758577924762</v>
      </c>
      <c r="AM28" s="24">
        <v>0</v>
      </c>
      <c r="AN28" s="24">
        <v>744.30769230769226</v>
      </c>
      <c r="AO28" s="1">
        <v>0</v>
      </c>
      <c r="AP28" s="24">
        <v>0</v>
      </c>
      <c r="AQ28" s="24">
        <v>240.30769230769232</v>
      </c>
      <c r="AR28" s="24">
        <v>33</v>
      </c>
      <c r="AS28" s="24">
        <v>4842.1041752790406</v>
      </c>
      <c r="AT28" s="26">
        <v>0</v>
      </c>
      <c r="AU28" s="24">
        <v>11870.420832860978</v>
      </c>
      <c r="AV28" s="24">
        <v>0.97317744154057773</v>
      </c>
      <c r="AW28" s="26">
        <v>0.95529573590096284</v>
      </c>
      <c r="AX28" s="24">
        <v>0.92434662998624484</v>
      </c>
      <c r="AY28" s="24">
        <v>4.7944727164326767E-2</v>
      </c>
      <c r="AZ28" s="24">
        <v>0</v>
      </c>
      <c r="BA28" s="24">
        <v>-7.7138843081178301</v>
      </c>
      <c r="BB28" s="24">
        <v>0.86641293483904469</v>
      </c>
      <c r="BC28" s="26">
        <v>-0.35626388109843299</v>
      </c>
      <c r="BD28" s="26">
        <v>0.18707467864608815</v>
      </c>
      <c r="BE28" s="26">
        <v>30571.783864456436</v>
      </c>
      <c r="BG28" s="1">
        <f t="shared" si="13"/>
        <v>5.6463039014373724</v>
      </c>
      <c r="BH28" s="1">
        <f t="shared" si="14"/>
        <v>4.0145032637331068</v>
      </c>
      <c r="BI28" s="1">
        <f t="shared" si="0"/>
        <v>5.7110726643598611</v>
      </c>
      <c r="BJ28" s="1">
        <f t="shared" si="1"/>
        <v>6.5782038573734729</v>
      </c>
      <c r="BK28" s="1">
        <f t="shared" si="15"/>
        <v>6.7353990097371996</v>
      </c>
      <c r="BL28" s="1">
        <f t="shared" si="2"/>
        <v>1.0199127146164999</v>
      </c>
      <c r="BM28" s="1">
        <f t="shared" si="3"/>
        <v>1.0088584066132267</v>
      </c>
      <c r="BN28" s="1">
        <f t="shared" si="4"/>
        <v>1.0269546082369705</v>
      </c>
      <c r="BO28" s="1">
        <f t="shared" si="5"/>
        <v>1.1757925072046109</v>
      </c>
      <c r="BP28" s="1">
        <f>6*((O28-O130)/(O129-O130))+1</f>
        <v>1.006541581416841</v>
      </c>
      <c r="BQ28" s="1">
        <f>6*((P28-P130)/(P129-P130))+1</f>
        <v>1.1721967963386728</v>
      </c>
      <c r="BR28" s="1">
        <f>6*((Q28-Q130)/(Q129-Q130))+1</f>
        <v>1.7167420814479639</v>
      </c>
      <c r="BS28" s="1">
        <f>6*((R28-R130)/(R129-R130))+1</f>
        <v>6.2341480675859735</v>
      </c>
      <c r="BT28" s="1">
        <f>6*((U28-U130)/(U129-U130))+1</f>
        <v>1.5606396821819102</v>
      </c>
      <c r="BU28" s="1">
        <f t="shared" si="6"/>
        <v>2.1554538147602145</v>
      </c>
      <c r="BV28" s="1">
        <f t="shared" si="7"/>
        <v>2.9991136099838083</v>
      </c>
      <c r="BW28" s="1">
        <f>6*((Y28-Y130)/(Y129-Y130))+1</f>
        <v>3.0392856715774919</v>
      </c>
      <c r="BX28" s="1">
        <f>6*((Z28-Z130)/(Z129-Z130))+1</f>
        <v>1.9339408606043316</v>
      </c>
      <c r="BY28" s="1">
        <f>6*((AB28-AB130)/(AB129-AB130))+1</f>
        <v>3.711319598324283</v>
      </c>
      <c r="BZ28" s="1">
        <f>6*((AC28-AC130)/(AC129-AC130))+1</f>
        <v>1.0051189175001709</v>
      </c>
      <c r="CA28" s="1">
        <f>6*((AD28-AD130)/(AD129-AD130))+1</f>
        <v>1</v>
      </c>
      <c r="CB28" s="1">
        <f>6*((AE28-AE130)/(AE129-AE130))+1</f>
        <v>1.2774677178706417</v>
      </c>
      <c r="CC28" s="1">
        <f>6*((AF28-AF130)/(AF129-AF130))+1</f>
        <v>1.4050380144262125</v>
      </c>
      <c r="CD28" s="1">
        <f>6*((AH28-AH130)/(AH129-AH130))+1</f>
        <v>1.6698363444780071</v>
      </c>
      <c r="CE28" s="1">
        <f t="shared" si="8"/>
        <v>3.7000310796284994</v>
      </c>
      <c r="CF28" s="1">
        <f>6*((AN28-AN129)/(AN130-AN129))+1</f>
        <v>7</v>
      </c>
      <c r="CG28" s="1">
        <f>6*((AO28-AO129)/(AO130-AO129))+1</f>
        <v>7</v>
      </c>
      <c r="CH28" s="1">
        <f>6*((AQ28-AQ129)/(AQ130-AQ129))+1</f>
        <v>1</v>
      </c>
      <c r="CI28" s="1">
        <f t="shared" si="9"/>
        <v>1</v>
      </c>
      <c r="CJ28" s="1">
        <f>6*((AS28-AS130)/(AS129-AS130))+1</f>
        <v>3.4177968568404804</v>
      </c>
      <c r="CK28" s="1">
        <f t="shared" si="10"/>
        <v>6.9679158537936257</v>
      </c>
      <c r="CL28" s="1">
        <f>6*((AV28-AV130)/(AV129-AV130))+1</f>
        <v>6.4153985805565297</v>
      </c>
      <c r="CM28" s="1">
        <f>6*((AW28-AW130)/(AW129-AW130))+1</f>
        <v>6.8357290944491336</v>
      </c>
      <c r="CN28" s="1">
        <f>6*((AY28-AY130)/(AY129-AY130))+1</f>
        <v>6.0657336999462288</v>
      </c>
      <c r="CO28" s="1">
        <f t="shared" si="11"/>
        <v>7</v>
      </c>
      <c r="CP28" s="1">
        <f>6*((BB28-BB130)/(BB129-BB130))+1</f>
        <v>4.4167112104142054</v>
      </c>
      <c r="CQ28" s="1">
        <f>6*((BC28-BC130)/(BC129-BC130))+1</f>
        <v>3.2213021179143397</v>
      </c>
      <c r="CR28" s="1">
        <f t="shared" si="12"/>
        <v>3.4822827617662671</v>
      </c>
      <c r="CS28" s="62" t="s">
        <v>391</v>
      </c>
    </row>
    <row r="29" spans="1:97">
      <c r="A29" s="6" t="s">
        <v>150</v>
      </c>
      <c r="B29" s="5" t="s">
        <v>151</v>
      </c>
      <c r="C29" s="20">
        <v>25.85</v>
      </c>
      <c r="D29" s="20">
        <v>6.2464205261349319E-2</v>
      </c>
      <c r="E29" s="23">
        <v>14.18</v>
      </c>
      <c r="F29" s="23">
        <v>2740.7</v>
      </c>
      <c r="G29" s="23">
        <v>8613.7000000000007</v>
      </c>
      <c r="H29" s="21">
        <v>9.14</v>
      </c>
      <c r="I29" s="31">
        <v>0</v>
      </c>
      <c r="J29" s="31">
        <v>40516.479735783571</v>
      </c>
      <c r="K29" s="31">
        <v>73248.217348629245</v>
      </c>
      <c r="L29" s="1">
        <v>32.6</v>
      </c>
      <c r="M29" s="1">
        <v>49</v>
      </c>
      <c r="N29" s="1">
        <v>0</v>
      </c>
      <c r="O29" s="1">
        <v>1.4495819174525599</v>
      </c>
      <c r="P29" s="1">
        <v>163.9</v>
      </c>
      <c r="Q29" s="1">
        <v>65.3</v>
      </c>
      <c r="R29" s="1">
        <v>0.97885454200644795</v>
      </c>
      <c r="S29" s="1">
        <v>9.6871064613000097E-4</v>
      </c>
      <c r="T29" s="19">
        <v>3.8181054560726968E-5</v>
      </c>
      <c r="U29" s="24">
        <v>13.967554585152838</v>
      </c>
      <c r="V29" s="1">
        <v>2.4915027180085615E-3</v>
      </c>
      <c r="W29" s="1">
        <v>820</v>
      </c>
      <c r="X29" s="17">
        <v>2.0426864189988927E-2</v>
      </c>
      <c r="Y29" s="25">
        <v>0.11862853652017868</v>
      </c>
      <c r="Z29" s="25">
        <v>0.96036595283274595</v>
      </c>
      <c r="AA29" s="1">
        <v>1.6799664006719867E-3</v>
      </c>
      <c r="AB29" s="1">
        <v>2487.9195143369861</v>
      </c>
      <c r="AC29" s="1">
        <v>763.0456223877643</v>
      </c>
      <c r="AD29" s="1">
        <v>54.47</v>
      </c>
      <c r="AE29" s="24">
        <v>1305.0990900632485</v>
      </c>
      <c r="AF29" s="24">
        <v>0.34744759650261536</v>
      </c>
      <c r="AG29" s="24">
        <v>0.45345354204022603</v>
      </c>
      <c r="AH29" s="24">
        <v>0.24993318315451873</v>
      </c>
      <c r="AI29" s="24">
        <v>1.6952388224962773</v>
      </c>
      <c r="AJ29" s="24">
        <v>75.667213928448703</v>
      </c>
      <c r="AK29" s="24">
        <v>19.510518880531478</v>
      </c>
      <c r="AL29" s="24">
        <v>3.1690275285403384</v>
      </c>
      <c r="AM29" s="24">
        <v>1.9569471624266144</v>
      </c>
      <c r="AN29" s="24">
        <v>3741.5714285714284</v>
      </c>
      <c r="AO29" s="1">
        <v>1247.1904761904761</v>
      </c>
      <c r="AP29" s="24">
        <v>0</v>
      </c>
      <c r="AQ29" s="24">
        <v>18.213768115942027</v>
      </c>
      <c r="AR29" s="24">
        <v>246.33333333333334</v>
      </c>
      <c r="AS29" s="24">
        <v>1321.9106486961171</v>
      </c>
      <c r="AT29" s="26">
        <v>161.29968309724714</v>
      </c>
      <c r="AU29" s="24">
        <v>29133.886540711097</v>
      </c>
      <c r="AV29" s="24">
        <v>0.94762719110731086</v>
      </c>
      <c r="AW29" s="26">
        <v>0.89995724668661825</v>
      </c>
      <c r="AX29" s="24">
        <v>0.92817443351859774</v>
      </c>
      <c r="AY29" s="24">
        <v>4.0027145956625765E-2</v>
      </c>
      <c r="AZ29" s="24">
        <v>5.1903114186851207</v>
      </c>
      <c r="BA29" s="24">
        <v>0.39402896846262192</v>
      </c>
      <c r="BB29" s="24">
        <v>-0.678028346666953</v>
      </c>
      <c r="BC29" s="26">
        <v>-0.81079309258570254</v>
      </c>
      <c r="BD29" s="26">
        <v>-0.8099025974025974</v>
      </c>
      <c r="BE29" s="26">
        <v>73917.041788991992</v>
      </c>
      <c r="BG29" s="1">
        <f t="shared" si="13"/>
        <v>4.6498973305954827</v>
      </c>
      <c r="BH29" s="1">
        <f t="shared" si="14"/>
        <v>2.833573064961846</v>
      </c>
      <c r="BI29" s="1">
        <f t="shared" si="0"/>
        <v>5.3269896193771622</v>
      </c>
      <c r="BJ29" s="1">
        <f t="shared" si="1"/>
        <v>6.2067404910929218</v>
      </c>
      <c r="BK29" s="1">
        <f t="shared" si="15"/>
        <v>6.7941361361284347</v>
      </c>
      <c r="BL29" s="1">
        <f t="shared" si="2"/>
        <v>1.0199127146164999</v>
      </c>
      <c r="BM29" s="1">
        <f t="shared" si="3"/>
        <v>1.0689281767980288</v>
      </c>
      <c r="BN29" s="1">
        <f t="shared" si="4"/>
        <v>1.069011862350314</v>
      </c>
      <c r="BO29" s="1">
        <f t="shared" si="5"/>
        <v>1.2334293948126802</v>
      </c>
      <c r="BP29" s="1">
        <f>6*((O29-O130)/(O129-O130))+1</f>
        <v>1.1011513816115379</v>
      </c>
      <c r="BQ29" s="1">
        <f>6*((P29-P130)/(P129-P130))+1</f>
        <v>1.3772883295194509</v>
      </c>
      <c r="BR29" s="1">
        <f>6*((Q29-Q130)/(Q129-Q130))+1</f>
        <v>2.0081447963800905</v>
      </c>
      <c r="BS29" s="1">
        <f>6*((R29-R130)/(R129-R130))+1</f>
        <v>6.7183106540070501</v>
      </c>
      <c r="BT29" s="1">
        <f>6*((U29-U130)/(U129-U130))+1</f>
        <v>2.7352550233665882</v>
      </c>
      <c r="BU29" s="1">
        <f t="shared" si="6"/>
        <v>1.566818277558091</v>
      </c>
      <c r="BV29" s="1">
        <f t="shared" si="7"/>
        <v>3.532855644349052</v>
      </c>
      <c r="BW29" s="1">
        <f>6*((Y29-Y130)/(Y129-Y130))+1</f>
        <v>2.4900022188631157</v>
      </c>
      <c r="BX29" s="1">
        <f>6*((Z29-Z130)/(Z129-Z130))+1</f>
        <v>1.8744870575838866</v>
      </c>
      <c r="BY29" s="1">
        <f>6*((AB29-AB130)/(AB129-AB130))+1</f>
        <v>2.4607255707458693</v>
      </c>
      <c r="BZ29" s="1">
        <f>6*((AC29-AC130)/(AC129-AC130))+1</f>
        <v>1.0484026347880611</v>
      </c>
      <c r="CA29" s="1">
        <f>6*((AD29-AD130)/(AD129-AD130))+1</f>
        <v>1</v>
      </c>
      <c r="CB29" s="1">
        <f>6*((AE29-AE130)/(AE129-AE130))+1</f>
        <v>1.43687395028316</v>
      </c>
      <c r="CC29" s="1">
        <f>6*((AF29-AF130)/(AF129-AF130))+1</f>
        <v>1.2634337007755283</v>
      </c>
      <c r="CD29" s="1">
        <f>6*((AH29-AH130)/(AH129-AH130))+1</f>
        <v>1.6832977827497118</v>
      </c>
      <c r="CE29" s="1">
        <f t="shared" si="8"/>
        <v>5.136443955306996</v>
      </c>
      <c r="CF29" s="1">
        <f>6*((AN29-AN129)/(AN130-AN129))+1</f>
        <v>6.3299342601620827</v>
      </c>
      <c r="CG29" s="1">
        <f>6*((AO29-AO129)/(AO130-AO129))+1</f>
        <v>5.7684738522279906</v>
      </c>
      <c r="CH29" s="1">
        <f>6*((AQ29-AQ129)/(AQ130-AQ129))+1</f>
        <v>6.8253773495462635</v>
      </c>
      <c r="CI29" s="1">
        <f t="shared" si="9"/>
        <v>3.4726336123631683</v>
      </c>
      <c r="CJ29" s="1">
        <f>6*((AS29-AS130)/(AS129-AS130))+1</f>
        <v>1.3829965769683452</v>
      </c>
      <c r="CK29" s="1">
        <f t="shared" si="10"/>
        <v>5.7865141087871415</v>
      </c>
      <c r="CL29" s="1">
        <f>6*((AV29-AV130)/(AV129-AV130))+1</f>
        <v>5.2943810796527329</v>
      </c>
      <c r="CM29" s="1">
        <f>6*((AW29-AW130)/(AW129-AW130))+1</f>
        <v>6.3685784633967888</v>
      </c>
      <c r="CN29" s="1">
        <f>6*((AY29-AY130)/(AY129-AY130))+1</f>
        <v>5.4978400227946587</v>
      </c>
      <c r="CO29" s="1">
        <f t="shared" si="11"/>
        <v>6.3955363321799314</v>
      </c>
      <c r="CP29" s="1">
        <f>6*((BB29-BB130)/(BB129-BB130))+1</f>
        <v>1.5280757521109658</v>
      </c>
      <c r="CQ29" s="1">
        <f>6*((BC29-BC130)/(BC129-BC130))+1</f>
        <v>1.6140095485472956</v>
      </c>
      <c r="CR29" s="1">
        <f t="shared" si="12"/>
        <v>3.34866110073943</v>
      </c>
      <c r="CS29" s="62" t="s">
        <v>390</v>
      </c>
    </row>
    <row r="30" spans="1:97">
      <c r="A30" s="6" t="s">
        <v>153</v>
      </c>
      <c r="B30" s="5" t="s">
        <v>154</v>
      </c>
      <c r="C30" s="20">
        <v>14.54</v>
      </c>
      <c r="D30" s="20">
        <v>6.2289706546017488E-2</v>
      </c>
      <c r="E30" s="23">
        <v>9.86</v>
      </c>
      <c r="F30" s="23">
        <v>8198.1</v>
      </c>
      <c r="G30" s="23">
        <v>21613.200000000001</v>
      </c>
      <c r="H30" s="21">
        <v>9.39</v>
      </c>
      <c r="I30" s="31">
        <v>0</v>
      </c>
      <c r="J30" s="31">
        <v>68556.025042971683</v>
      </c>
      <c r="K30" s="31">
        <v>65786.384521194792</v>
      </c>
      <c r="L30" s="1">
        <v>243.7</v>
      </c>
      <c r="M30" s="1">
        <v>62.8</v>
      </c>
      <c r="N30" s="1">
        <v>192</v>
      </c>
      <c r="O30" s="1">
        <v>0.75220076205492048</v>
      </c>
      <c r="P30" s="1">
        <v>189</v>
      </c>
      <c r="Q30" s="1">
        <v>105.6</v>
      </c>
      <c r="R30" s="1">
        <v>0.95589954897265994</v>
      </c>
      <c r="S30" s="1">
        <v>1.0776489776897537E-3</v>
      </c>
      <c r="T30" s="19">
        <v>3.4275333756062453E-5</v>
      </c>
      <c r="U30" s="24">
        <v>8.3578232235701897</v>
      </c>
      <c r="V30" s="1">
        <v>4.6085182047992312E-3</v>
      </c>
      <c r="W30" s="1">
        <v>900.00000000000011</v>
      </c>
      <c r="X30" s="17">
        <v>8.8144733309340594E-3</v>
      </c>
      <c r="Y30" s="25">
        <v>0.2868388430932346</v>
      </c>
      <c r="Z30" s="25">
        <v>0.72193854705473637</v>
      </c>
      <c r="AA30" s="1">
        <v>2.3250101397862362E-3</v>
      </c>
      <c r="AB30" s="1">
        <v>1357.7676475124676</v>
      </c>
      <c r="AC30" s="1">
        <v>5848.4725151919483</v>
      </c>
      <c r="AD30" s="1">
        <v>54.47</v>
      </c>
      <c r="AE30" s="24">
        <v>4173.486483728504</v>
      </c>
      <c r="AF30" s="24">
        <v>7.7976384295042084E-2</v>
      </c>
      <c r="AG30" s="24">
        <v>0.32543338590537768</v>
      </c>
      <c r="AH30" s="24">
        <v>0.2985210193484259</v>
      </c>
      <c r="AI30" s="24">
        <v>1.7680359662502212</v>
      </c>
      <c r="AJ30" s="24">
        <v>73.726814164852925</v>
      </c>
      <c r="AK30" s="24">
        <v>21.793399713229707</v>
      </c>
      <c r="AL30" s="24">
        <v>1.7708922440632264</v>
      </c>
      <c r="AM30" s="24">
        <v>3.4076015727391873</v>
      </c>
      <c r="AN30" s="24">
        <v>12503.785714285714</v>
      </c>
      <c r="AO30" s="1">
        <v>3646.9375</v>
      </c>
      <c r="AP30" s="24">
        <v>0</v>
      </c>
      <c r="AQ30" s="24">
        <v>26.214678178963894</v>
      </c>
      <c r="AR30" s="24">
        <v>418.42857142857144</v>
      </c>
      <c r="AS30" s="24">
        <v>762.54883915157109</v>
      </c>
      <c r="AT30" s="26">
        <v>210.98467321325541</v>
      </c>
      <c r="AU30" s="24">
        <v>33409.724570227008</v>
      </c>
      <c r="AV30" s="24">
        <v>0.90774764265577912</v>
      </c>
      <c r="AW30" s="26">
        <v>0.77420530766987461</v>
      </c>
      <c r="AX30" s="24">
        <v>0.91540293574414311</v>
      </c>
      <c r="AY30" s="24">
        <v>4.5733385580219089E-2</v>
      </c>
      <c r="AZ30" s="24">
        <v>2.7670171555063638</v>
      </c>
      <c r="BA30" s="24">
        <v>0.70563841502023095</v>
      </c>
      <c r="BB30" s="24">
        <v>-0.83468078258575673</v>
      </c>
      <c r="BC30" s="26">
        <v>-0.96801646252963125</v>
      </c>
      <c r="BD30" s="26">
        <v>-3.8724540412413695E-2</v>
      </c>
      <c r="BE30" s="26">
        <v>85170.276041124656</v>
      </c>
      <c r="BG30" s="1">
        <f t="shared" si="13"/>
        <v>6.3916837782340865</v>
      </c>
      <c r="BH30" s="1">
        <f t="shared" si="14"/>
        <v>2.8280739994406865</v>
      </c>
      <c r="BI30" s="1">
        <f t="shared" si="0"/>
        <v>6.0743944636678204</v>
      </c>
      <c r="BJ30" s="1">
        <f t="shared" si="1"/>
        <v>4.3520065705627449</v>
      </c>
      <c r="BK30" s="1">
        <f t="shared" si="15"/>
        <v>6.1939999461395523</v>
      </c>
      <c r="BL30" s="1">
        <f t="shared" si="2"/>
        <v>1.0199127146164999</v>
      </c>
      <c r="BM30" s="1">
        <f t="shared" si="3"/>
        <v>1.1220333026754716</v>
      </c>
      <c r="BN30" s="1">
        <f t="shared" si="4"/>
        <v>1.0611455480104734</v>
      </c>
      <c r="BO30" s="1">
        <f t="shared" si="5"/>
        <v>1.3129682997118155</v>
      </c>
      <c r="BP30" s="1">
        <f>6*((O30-O130)/(O129-O130))+1</f>
        <v>1.0513109580815652</v>
      </c>
      <c r="BQ30" s="1">
        <f>6*((P30-P130)/(P129-P130))+1</f>
        <v>1.4490846681922198</v>
      </c>
      <c r="BR30" s="1">
        <f>6*((Q30-Q130)/(Q129-Q130))+1</f>
        <v>2.7375565610859729</v>
      </c>
      <c r="BS30" s="1">
        <f>6*((R30-R130)/(R129-R130))+1</f>
        <v>5.8663258410704149</v>
      </c>
      <c r="BT30" s="1">
        <f>6*((U30-U130)/(U129-U130))+1</f>
        <v>2.0383317025677767</v>
      </c>
      <c r="BU30" s="1">
        <f t="shared" si="6"/>
        <v>2.0484404982015478</v>
      </c>
      <c r="BV30" s="1">
        <f t="shared" si="7"/>
        <v>2.0929621071824744</v>
      </c>
      <c r="BW30" s="1">
        <f>6*((Y30-Y130)/(Y129-Y130))+1</f>
        <v>4.6027630888993531</v>
      </c>
      <c r="BX30" s="1">
        <f>6*((Z30-Z130)/(Z129-Z130))+1</f>
        <v>1.8718422868986788</v>
      </c>
      <c r="BY30" s="1">
        <f>6*((AB30-AB130)/(AB129-AB130))+1</f>
        <v>1.7971825094918588</v>
      </c>
      <c r="BZ30" s="1">
        <f>6*((AC30-AC130)/(AC129-AC130))+1</f>
        <v>1.3879898738949321</v>
      </c>
      <c r="CA30" s="1">
        <f>6*((AD30-AD130)/(AD129-AD130))+1</f>
        <v>1</v>
      </c>
      <c r="CB30" s="1">
        <f>6*((AE30-AE130)/(AE129-AE130))+1</f>
        <v>2.4203389023344362</v>
      </c>
      <c r="CC30" s="1">
        <f>6*((AF30-AF130)/(AF129-AF130))+1</f>
        <v>1.0557849818512262</v>
      </c>
      <c r="CD30" s="1">
        <f>6*((AH30-AH130)/(AH129-AH130))+1</f>
        <v>1.6986084205955607</v>
      </c>
      <c r="CE30" s="1">
        <f t="shared" si="8"/>
        <v>4.1577412576683255</v>
      </c>
      <c r="CF30" s="1">
        <f>6*((AN30-AN129)/(AN130-AN129))+1</f>
        <v>4.3710610629390771</v>
      </c>
      <c r="CG30" s="1">
        <f>6*((AO30-AO129)/(AO130-AO129))+1</f>
        <v>3.3988669122467283</v>
      </c>
      <c r="CH30" s="1">
        <f>6*((AQ30-AQ129)/(AQ130-AQ129))+1</f>
        <v>6.6155187483868563</v>
      </c>
      <c r="CI30" s="1">
        <f t="shared" si="9"/>
        <v>5.4672983166222062</v>
      </c>
      <c r="CJ30" s="1">
        <f>6*((AS30-AS130)/(AS129-AS130))+1</f>
        <v>1.0596650447625366</v>
      </c>
      <c r="CK30" s="1">
        <f t="shared" si="10"/>
        <v>5.422608037203025</v>
      </c>
      <c r="CL30" s="1">
        <f>6*((AV30-AV130)/(AV129-AV130))+1</f>
        <v>3.5446654806189</v>
      </c>
      <c r="CM30" s="1">
        <f>6*((AW30-AW130)/(AW129-AW130))+1</f>
        <v>5.307018986408031</v>
      </c>
      <c r="CN30" s="1">
        <f>6*((AY30-AY130)/(AY129-AY130))+1</f>
        <v>5.907123782258787</v>
      </c>
      <c r="CO30" s="1">
        <f t="shared" si="11"/>
        <v>6.6777531820697291</v>
      </c>
      <c r="CP30" s="1">
        <f>6*((BB30-BB130)/(BB129-BB130))+1</f>
        <v>1.2350819125631234</v>
      </c>
      <c r="CQ30" s="1">
        <f>6*((BC30-BC130)/(BC129-BC130))+1</f>
        <v>1.0580409818299941</v>
      </c>
      <c r="CR30" s="1">
        <f t="shared" si="12"/>
        <v>3.1810049926752564</v>
      </c>
      <c r="CS30" s="62" t="s">
        <v>391</v>
      </c>
    </row>
    <row r="31" spans="1:97">
      <c r="A31" s="6" t="s">
        <v>155</v>
      </c>
      <c r="B31" s="5" t="s">
        <v>156</v>
      </c>
      <c r="C31" s="20">
        <v>26.07</v>
      </c>
      <c r="D31" s="20">
        <v>5.7189184451553528E-2</v>
      </c>
      <c r="E31" s="23">
        <v>12.33</v>
      </c>
      <c r="F31" s="23">
        <v>2311.1999999999998</v>
      </c>
      <c r="G31" s="23">
        <v>18490</v>
      </c>
      <c r="H31" s="21">
        <v>9.26</v>
      </c>
      <c r="I31" s="31">
        <v>0</v>
      </c>
      <c r="J31" s="31">
        <v>122263.32168073292</v>
      </c>
      <c r="K31" s="31">
        <v>186903.6432971131</v>
      </c>
      <c r="L31" s="1">
        <v>81.2</v>
      </c>
      <c r="M31" s="1">
        <v>33.1</v>
      </c>
      <c r="N31" s="1">
        <v>0</v>
      </c>
      <c r="O31" s="1">
        <v>2.8240063105306983</v>
      </c>
      <c r="P31" s="1">
        <v>151.6</v>
      </c>
      <c r="Q31" s="1">
        <v>40.200000000000003</v>
      </c>
      <c r="R31" s="1">
        <v>0.98133731470619601</v>
      </c>
      <c r="S31" s="1">
        <v>1.4127363616605086E-3</v>
      </c>
      <c r="T31" s="19">
        <v>0</v>
      </c>
      <c r="U31" s="24">
        <v>7.284807692307691</v>
      </c>
      <c r="V31" s="1">
        <v>9.1091271531527334E-3</v>
      </c>
      <c r="W31" s="1">
        <v>900</v>
      </c>
      <c r="X31" s="17">
        <v>2.050922476883299E-2</v>
      </c>
      <c r="Y31" s="25">
        <v>0.13488759367194006</v>
      </c>
      <c r="Z31" s="25">
        <v>43.49297632468997</v>
      </c>
      <c r="AA31" s="1">
        <v>5.6970068802313859E-4</v>
      </c>
      <c r="AB31" s="1">
        <v>3300.8808449099433</v>
      </c>
      <c r="AC31" s="1">
        <v>2231.1980218511053</v>
      </c>
      <c r="AD31" s="1">
        <v>54.47</v>
      </c>
      <c r="AE31" s="24">
        <v>3583.8132822443226</v>
      </c>
      <c r="AF31" s="24">
        <v>0.10955782461983435</v>
      </c>
      <c r="AG31" s="24">
        <v>0.3926347870463564</v>
      </c>
      <c r="AH31" s="24">
        <v>0.1576756211928656</v>
      </c>
      <c r="AI31" s="24">
        <v>1.9019238354003245</v>
      </c>
      <c r="AJ31" s="24">
        <v>74.543143871335289</v>
      </c>
      <c r="AK31" s="24">
        <v>24.979184013322229</v>
      </c>
      <c r="AL31" s="24">
        <v>3.6811429072264343</v>
      </c>
      <c r="AM31" s="24">
        <v>10.526315789473683</v>
      </c>
      <c r="AN31" s="24">
        <v>11409.5</v>
      </c>
      <c r="AO31" s="1">
        <v>1521.2666666666667</v>
      </c>
      <c r="AP31" s="24">
        <v>0</v>
      </c>
      <c r="AQ31" s="24">
        <v>26.04</v>
      </c>
      <c r="AR31" s="24">
        <v>335</v>
      </c>
      <c r="AS31" s="24">
        <v>2284.3268635785971</v>
      </c>
      <c r="AT31" s="26">
        <v>0</v>
      </c>
      <c r="AU31" s="24">
        <v>97778.080628033887</v>
      </c>
      <c r="AV31" s="24">
        <v>0.96135521439915295</v>
      </c>
      <c r="AW31" s="26">
        <v>0.93991529910005289</v>
      </c>
      <c r="AX31" s="24">
        <v>0.94335627316040238</v>
      </c>
      <c r="AY31" s="24">
        <v>5.9549278643352514E-2</v>
      </c>
      <c r="AZ31" s="24">
        <v>0</v>
      </c>
      <c r="BA31" s="24">
        <v>-0.77122371780038057</v>
      </c>
      <c r="BB31" s="24">
        <v>0.22574976501139105</v>
      </c>
      <c r="BC31" s="26">
        <v>-0.63817674144710346</v>
      </c>
      <c r="BD31" s="26">
        <v>-0.15071595223935222</v>
      </c>
      <c r="BE31" s="26">
        <v>242468.81350261957</v>
      </c>
      <c r="BG31" s="1">
        <f t="shared" si="13"/>
        <v>4.6160164271047224</v>
      </c>
      <c r="BH31" s="1">
        <f t="shared" si="14"/>
        <v>2.6673386889471868</v>
      </c>
      <c r="BI31" s="1">
        <f t="shared" si="0"/>
        <v>5.6470588235294121</v>
      </c>
      <c r="BJ31" s="1">
        <f t="shared" si="1"/>
        <v>6.3527089410631845</v>
      </c>
      <c r="BK31" s="1">
        <f t="shared" si="15"/>
        <v>6.3381859031819978</v>
      </c>
      <c r="BL31" s="1">
        <f t="shared" si="2"/>
        <v>1.0199127146164999</v>
      </c>
      <c r="BM31" s="1">
        <f t="shared" si="3"/>
        <v>1.2237515266066674</v>
      </c>
      <c r="BN31" s="1">
        <f t="shared" si="4"/>
        <v>1.188828176601171</v>
      </c>
      <c r="BO31" s="1">
        <f t="shared" si="5"/>
        <v>1.1417867435158502</v>
      </c>
      <c r="BP31" s="1">
        <f>6*((O31-O130)/(O129-O130))+1</f>
        <v>1.1993787187438143</v>
      </c>
      <c r="BQ31" s="1">
        <f>6*((P31-P130)/(P129-P130))+1</f>
        <v>1.3421052631578947</v>
      </c>
      <c r="BR31" s="1">
        <f>6*((Q31-Q130)/(Q129-Q130))+1</f>
        <v>1.5538461538461539</v>
      </c>
      <c r="BS31" s="1">
        <f>6*((R31-R130)/(R129-R130))+1</f>
        <v>6.8104598710007336</v>
      </c>
      <c r="BT31" s="1">
        <f>6*((U31-U130)/(U129-U130))+1</f>
        <v>1.9050259345879736</v>
      </c>
      <c r="BU31" s="1">
        <f t="shared" si="6"/>
        <v>3.0723315795274715</v>
      </c>
      <c r="BV31" s="1">
        <f t="shared" si="7"/>
        <v>3.5430680516503781</v>
      </c>
      <c r="BW31" s="1">
        <f>6*((Y31-Y130)/(Y129-Y130))+1</f>
        <v>2.6942197869406401</v>
      </c>
      <c r="BX31" s="1">
        <f>6*((Z31-Z130)/(Z129-Z130))+1</f>
        <v>2.346282658051027</v>
      </c>
      <c r="BY31" s="1">
        <f>6*((AB31-AB130)/(AB129-AB130))+1</f>
        <v>2.9380373956470733</v>
      </c>
      <c r="BZ31" s="1">
        <f>6*((AC31-AC130)/(AC129-AC130))+1</f>
        <v>1.1464407799489615</v>
      </c>
      <c r="CA31" s="1">
        <f>6*((AD31-AD130)/(AD129-AD130))+1</f>
        <v>1</v>
      </c>
      <c r="CB31" s="1">
        <f>6*((AE31-AE130)/(AE129-AE130))+1</f>
        <v>2.2181615646065183</v>
      </c>
      <c r="CC31" s="1">
        <f>6*((AF31-AF130)/(AF129-AF130))+1</f>
        <v>1.0801209603459379</v>
      </c>
      <c r="CD31" s="1">
        <f>6*((AH31-AH130)/(AH129-AH130))+1</f>
        <v>1.6542262654650424</v>
      </c>
      <c r="CE31" s="1">
        <f t="shared" si="8"/>
        <v>4.5694832609843541</v>
      </c>
      <c r="CF31" s="1">
        <f>6*((AN31-AN129)/(AN130-AN129))+1</f>
        <v>4.6156986495035985</v>
      </c>
      <c r="CG31" s="1">
        <f>6*((AO31-AO129)/(AO130-AO129))+1</f>
        <v>5.4978399743265527</v>
      </c>
      <c r="CH31" s="1">
        <f>6*((AQ31-AQ129)/(AQ130-AQ129))+1</f>
        <v>6.6201004419694218</v>
      </c>
      <c r="CI31" s="1">
        <f t="shared" si="9"/>
        <v>4.50032195750161</v>
      </c>
      <c r="CJ31" s="1">
        <f>6*((AS31-AS130)/(AS129-AS130))+1</f>
        <v>1.9393082594391982</v>
      </c>
      <c r="CK31" s="1">
        <f t="shared" si="10"/>
        <v>6.9679158537936257</v>
      </c>
      <c r="CL31" s="1">
        <f>6*((AV31-AV130)/(AV129-AV130))+1</f>
        <v>5.8966982429683901</v>
      </c>
      <c r="CM31" s="1">
        <f>6*((AW31-AW130)/(AW129-AW130))+1</f>
        <v>6.7058921426383247</v>
      </c>
      <c r="CN31" s="1">
        <f>6*((AY31-AY130)/(AY129-AY130))+1</f>
        <v>6.8980777250013467</v>
      </c>
      <c r="CO31" s="1">
        <f t="shared" si="11"/>
        <v>7</v>
      </c>
      <c r="CP31" s="1">
        <f>6*((BB31-BB130)/(BB129-BB130))+1</f>
        <v>3.2184511202743371</v>
      </c>
      <c r="CQ31" s="1">
        <f>6*((BC31-BC130)/(BC129-BC130))+1</f>
        <v>2.2244103138325286</v>
      </c>
      <c r="CR31" s="1">
        <f t="shared" si="12"/>
        <v>3.5500943478626916</v>
      </c>
      <c r="CS31" s="62" t="s">
        <v>391</v>
      </c>
    </row>
    <row r="32" spans="1:97">
      <c r="A32" s="6" t="s">
        <v>157</v>
      </c>
      <c r="B32" s="5" t="s">
        <v>158</v>
      </c>
      <c r="C32" s="20">
        <v>14.75</v>
      </c>
      <c r="D32" s="20">
        <v>2.5424239119997787E-2</v>
      </c>
      <c r="E32" s="23">
        <v>15.21</v>
      </c>
      <c r="F32" s="23">
        <v>2796.7</v>
      </c>
      <c r="G32" s="23">
        <v>17388</v>
      </c>
      <c r="H32" s="21">
        <v>8.0299999999999994</v>
      </c>
      <c r="I32" s="31">
        <v>4844.1602884481563</v>
      </c>
      <c r="J32" s="31">
        <v>21961.765731802243</v>
      </c>
      <c r="K32" s="31">
        <v>53489.050985923059</v>
      </c>
      <c r="L32" s="1">
        <v>562.6</v>
      </c>
      <c r="M32" s="1">
        <v>33.4</v>
      </c>
      <c r="N32" s="1">
        <v>57.1</v>
      </c>
      <c r="O32" s="1">
        <v>0.32754335970367138</v>
      </c>
      <c r="P32" s="1">
        <v>105.8</v>
      </c>
      <c r="Q32" s="1">
        <v>46.9</v>
      </c>
      <c r="R32" s="1">
        <v>0.94281186509548964</v>
      </c>
      <c r="S32" s="1">
        <v>4.4391576806047597E-4</v>
      </c>
      <c r="T32" s="19">
        <v>1.1392246437074927E-5</v>
      </c>
      <c r="U32" s="24">
        <v>8.8428906250000008</v>
      </c>
      <c r="V32" s="1">
        <v>2.2594344013753161E-2</v>
      </c>
      <c r="W32" s="1">
        <v>1004.0192926045015</v>
      </c>
      <c r="X32" s="17">
        <v>6.5700712666387825E-3</v>
      </c>
      <c r="Y32" s="25">
        <v>9.9665881686638355E-2</v>
      </c>
      <c r="Z32" s="25">
        <v>3.5683087470159758</v>
      </c>
      <c r="AA32" s="1">
        <v>4.9149406057094689E-4</v>
      </c>
      <c r="AB32" s="1">
        <v>1727.5886194713021</v>
      </c>
      <c r="AC32" s="1">
        <v>15481.229887528152</v>
      </c>
      <c r="AD32" s="1">
        <v>54.47</v>
      </c>
      <c r="AE32" s="24">
        <v>11160.098442349414</v>
      </c>
      <c r="AF32" s="24">
        <v>1.7413862410957385E-2</v>
      </c>
      <c r="AG32" s="24">
        <v>0.19434041876781255</v>
      </c>
      <c r="AH32" s="24">
        <v>0.10676162375315931</v>
      </c>
      <c r="AI32" s="24">
        <v>2.0478376702530543</v>
      </c>
      <c r="AJ32" s="24">
        <v>73.30975680808784</v>
      </c>
      <c r="AK32" s="24">
        <v>17.059075307631339</v>
      </c>
      <c r="AL32" s="24">
        <v>2.2638021134244606</v>
      </c>
      <c r="AM32" s="24">
        <v>12.211410036252623</v>
      </c>
      <c r="AN32" s="24">
        <v>13073.468085106382</v>
      </c>
      <c r="AO32" s="1">
        <v>2089.9761904761904</v>
      </c>
      <c r="AP32" s="24">
        <v>6827.2555555555555</v>
      </c>
      <c r="AQ32" s="24">
        <v>25.118677361270258</v>
      </c>
      <c r="AR32" s="24">
        <v>297.76666666666665</v>
      </c>
      <c r="AS32" s="24">
        <v>1215.65747274405</v>
      </c>
      <c r="AT32" s="26">
        <v>97.5370451442177</v>
      </c>
      <c r="AU32" s="24">
        <v>25195.140861104352</v>
      </c>
      <c r="AV32" s="24">
        <v>0.95668675849849749</v>
      </c>
      <c r="AW32" s="26">
        <v>0.86992131181712384</v>
      </c>
      <c r="AX32" s="24">
        <v>0.9327589501294099</v>
      </c>
      <c r="AY32" s="24">
        <v>4.6991442426604565E-2</v>
      </c>
      <c r="AZ32" s="24">
        <v>10.960731986275258</v>
      </c>
      <c r="BA32" s="24">
        <v>0.11528217457061267</v>
      </c>
      <c r="BB32" s="24">
        <v>-0.37744795049515745</v>
      </c>
      <c r="BC32" s="26">
        <v>-0.87525765072532935</v>
      </c>
      <c r="BD32" s="26">
        <v>-0.34922810026427481</v>
      </c>
      <c r="BE32" s="26">
        <v>66721.96170915394</v>
      </c>
      <c r="BG32" s="1">
        <f t="shared" si="13"/>
        <v>6.359342915811089</v>
      </c>
      <c r="BH32" s="1">
        <f t="shared" si="14"/>
        <v>1.6663140377220964</v>
      </c>
      <c r="BI32" s="1">
        <f t="shared" si="0"/>
        <v>5.1487889273356391</v>
      </c>
      <c r="BJ32" s="1">
        <f t="shared" si="1"/>
        <v>6.1877085162423171</v>
      </c>
      <c r="BK32" s="1">
        <f t="shared" si="15"/>
        <v>6.3890609430964371</v>
      </c>
      <c r="BL32" s="1">
        <f t="shared" si="2"/>
        <v>1.0363405172985549</v>
      </c>
      <c r="BM32" s="1">
        <f t="shared" si="3"/>
        <v>1.0337867216850323</v>
      </c>
      <c r="BN32" s="1">
        <f t="shared" si="4"/>
        <v>1.0481816163106568</v>
      </c>
      <c r="BO32" s="1">
        <f t="shared" si="5"/>
        <v>1.1435158501440923</v>
      </c>
      <c r="BP32" s="1">
        <f>6*((O32-O130)/(O129-O130))+1</f>
        <v>1.0209615506957916</v>
      </c>
      <c r="BQ32" s="1">
        <f>6*((P32-P130)/(P129-P130))+1</f>
        <v>1.2110983981693364</v>
      </c>
      <c r="BR32" s="1">
        <f>6*((Q32-Q130)/(Q129-Q130))+1</f>
        <v>1.6751131221719455</v>
      </c>
      <c r="BS32" s="1">
        <f>6*((R32-R130)/(R129-R130))+1</f>
        <v>5.3805706119813852</v>
      </c>
      <c r="BT32" s="1">
        <f>6*((U32-U130)/(U129-U130))+1</f>
        <v>2.0985939080863565</v>
      </c>
      <c r="BU32" s="1">
        <f t="shared" si="6"/>
        <v>6.1402260426458515</v>
      </c>
      <c r="BV32" s="1">
        <f t="shared" si="7"/>
        <v>1.814664548444848</v>
      </c>
      <c r="BW32" s="1">
        <f>6*((Y32-Y130)/(Y129-Y130))+1</f>
        <v>2.2518268303240823</v>
      </c>
      <c r="BX32" s="1">
        <f>6*((Z32-Z130)/(Z129-Z130))+1</f>
        <v>1.9034158236720309</v>
      </c>
      <c r="BY32" s="1">
        <f>6*((AB32-AB130)/(AB129-AB130))+1</f>
        <v>2.0143145136525007</v>
      </c>
      <c r="BZ32" s="1">
        <f>6*((AC32-AC130)/(AC129-AC130))+1</f>
        <v>2.0312321326100582</v>
      </c>
      <c r="CA32" s="1">
        <f>6*((AD32-AD130)/(AD129-AD130))+1</f>
        <v>1</v>
      </c>
      <c r="CB32" s="1">
        <f>6*((AE32-AE130)/(AE129-AE130))+1</f>
        <v>4.8157921838753364</v>
      </c>
      <c r="CC32" s="1">
        <f>6*((AF32-AF130)/(AF129-AF130))+1</f>
        <v>1.009116805384316</v>
      </c>
      <c r="CD32" s="1">
        <f>6*((AH32-AH130)/(AH129-AH130))+1</f>
        <v>1.638182624975006</v>
      </c>
      <c r="CE32" s="1">
        <f t="shared" si="8"/>
        <v>3.9473850373708914</v>
      </c>
      <c r="CF32" s="1">
        <f>6*((AN32-AN129)/(AN130-AN129))+1</f>
        <v>4.2437033550877112</v>
      </c>
      <c r="CG32" s="1">
        <f>6*((AO32-AO129)/(AO130-AO129))+1</f>
        <v>4.936273267052055</v>
      </c>
      <c r="CH32" s="1">
        <f>6*((AQ32-AQ129)/(AQ130-AQ129))+1</f>
        <v>6.6442661279548094</v>
      </c>
      <c r="CI32" s="1">
        <f t="shared" si="9"/>
        <v>4.0687701223438504</v>
      </c>
      <c r="CJ32" s="1">
        <f>6*((AS32-AS130)/(AS129-AS130))+1</f>
        <v>1.3215783650058797</v>
      </c>
      <c r="CK32" s="1">
        <f t="shared" si="10"/>
        <v>6.2535286143178803</v>
      </c>
      <c r="CL32" s="1">
        <f>6*((AV32-AV130)/(AV129-AV130))+1</f>
        <v>5.6918696922463052</v>
      </c>
      <c r="CM32" s="1">
        <f>6*((AW32-AW130)/(AW129-AW130))+1</f>
        <v>6.1150242712289584</v>
      </c>
      <c r="CN32" s="1">
        <f>6*((AY32-AY130)/(AY129-AY130))+1</f>
        <v>5.9973587302583926</v>
      </c>
      <c r="CO32" s="1">
        <f t="shared" si="11"/>
        <v>5.7235131528783842</v>
      </c>
      <c r="CP32" s="1">
        <f>6*((BB32-BB130)/(BB129-BB130))+1</f>
        <v>2.0902642929443402</v>
      </c>
      <c r="CQ32" s="1">
        <f>6*((BC32-BC130)/(BC129-BC130))+1</f>
        <v>1.3860519109153433</v>
      </c>
      <c r="CR32" s="1">
        <f t="shared" si="12"/>
        <v>3.363182056268637</v>
      </c>
      <c r="CS32" s="62" t="s">
        <v>391</v>
      </c>
    </row>
    <row r="33" spans="1:97">
      <c r="A33" s="6" t="s">
        <v>160</v>
      </c>
      <c r="B33" s="5" t="s">
        <v>161</v>
      </c>
      <c r="C33" s="20">
        <v>16.59</v>
      </c>
      <c r="D33" s="20">
        <v>1.2613959049469436E-2</v>
      </c>
      <c r="E33" s="23">
        <v>37.85</v>
      </c>
      <c r="F33" s="23">
        <v>18061.099999999999</v>
      </c>
      <c r="G33" s="23">
        <v>37928.300000000003</v>
      </c>
      <c r="H33" s="21">
        <v>5.69</v>
      </c>
      <c r="I33" s="31">
        <v>66407.979352036738</v>
      </c>
      <c r="J33" s="31">
        <v>6393.8735990749692</v>
      </c>
      <c r="K33" s="31">
        <v>34436.764671943289</v>
      </c>
      <c r="L33" s="1">
        <v>24.8</v>
      </c>
      <c r="M33" s="1">
        <v>61.6</v>
      </c>
      <c r="N33" s="1">
        <v>46.1</v>
      </c>
      <c r="O33" s="1">
        <v>3.9366312957704382E-2</v>
      </c>
      <c r="P33" s="1">
        <v>133.80000000000001</v>
      </c>
      <c r="Q33" s="1">
        <v>86.1</v>
      </c>
      <c r="R33" s="1">
        <v>0.92484282720518196</v>
      </c>
      <c r="S33" s="1">
        <v>1.0299721907508497E-4</v>
      </c>
      <c r="T33" s="19">
        <v>0</v>
      </c>
      <c r="U33" s="24">
        <v>4.5818974507531864</v>
      </c>
      <c r="V33" s="1">
        <v>7.2062885797883405E-3</v>
      </c>
      <c r="W33" s="1">
        <v>1279.2562552605402</v>
      </c>
      <c r="X33" s="17">
        <v>8.6683604842325516E-3</v>
      </c>
      <c r="Y33" s="25">
        <v>0.13693020475265283</v>
      </c>
      <c r="Z33" s="25">
        <v>1.951905829596412</v>
      </c>
      <c r="AA33" s="1">
        <v>2.0923628755044088E-4</v>
      </c>
      <c r="AB33" s="1">
        <v>3301.9348079509791</v>
      </c>
      <c r="AC33" s="1">
        <v>344.87924745941126</v>
      </c>
      <c r="AD33" s="1">
        <v>54.47</v>
      </c>
      <c r="AE33" s="24">
        <v>184.47194472144858</v>
      </c>
      <c r="AF33" s="24">
        <v>1.5901957853833508</v>
      </c>
      <c r="AG33" s="24">
        <v>0.29334650901751802</v>
      </c>
      <c r="AH33" s="24">
        <v>0.205290688985204</v>
      </c>
      <c r="AI33" s="24">
        <v>2.5108354506052906</v>
      </c>
      <c r="AJ33" s="24">
        <v>68.746076819608419</v>
      </c>
      <c r="AK33" s="24">
        <v>28.964280376625315</v>
      </c>
      <c r="AL33" s="24">
        <v>3.5869077865789869</v>
      </c>
      <c r="AM33" s="24">
        <v>5.1599587203302377</v>
      </c>
      <c r="AN33" s="24">
        <v>3041.3636363636365</v>
      </c>
      <c r="AO33" s="1">
        <v>1454.5652173913043</v>
      </c>
      <c r="AP33" s="24">
        <v>0</v>
      </c>
      <c r="AQ33" s="24">
        <v>21.027956989247311</v>
      </c>
      <c r="AR33" s="24">
        <v>171.25</v>
      </c>
      <c r="AS33" s="24">
        <v>3465.5043586907791</v>
      </c>
      <c r="AT33" s="26">
        <v>44.288058586160517</v>
      </c>
      <c r="AU33" s="24">
        <v>10308.750484513863</v>
      </c>
      <c r="AV33" s="24">
        <v>0.86960276338514686</v>
      </c>
      <c r="AW33" s="26">
        <v>0.70915371329879107</v>
      </c>
      <c r="AX33" s="24">
        <v>0.46753022452504317</v>
      </c>
      <c r="AY33" s="24">
        <v>-6.1980838282509106E-3</v>
      </c>
      <c r="AZ33" s="24">
        <v>3.4443168771526977</v>
      </c>
      <c r="BA33" s="24">
        <v>0.12562794069659314</v>
      </c>
      <c r="BB33" s="24">
        <v>-8.2313746674560442E-2</v>
      </c>
      <c r="BC33" s="26">
        <v>-0.78008450848557298</v>
      </c>
      <c r="BD33" s="26">
        <v>-0.35225125905363014</v>
      </c>
      <c r="BE33" s="26">
        <v>35521.603405027425</v>
      </c>
      <c r="BG33" s="1">
        <f t="shared" si="13"/>
        <v>6.075975359342916</v>
      </c>
      <c r="BH33" s="1">
        <f t="shared" si="14"/>
        <v>1.2626172579591097</v>
      </c>
      <c r="BI33" s="1">
        <f t="shared" si="0"/>
        <v>1.2318339100346014</v>
      </c>
      <c r="BJ33" s="1">
        <f t="shared" si="1"/>
        <v>1</v>
      </c>
      <c r="BK33" s="1">
        <f t="shared" si="15"/>
        <v>5.4407954418672642</v>
      </c>
      <c r="BL33" s="1">
        <f t="shared" si="2"/>
        <v>1.2451193792082562</v>
      </c>
      <c r="BM33" s="1">
        <f t="shared" si="3"/>
        <v>1.0043021183400918</v>
      </c>
      <c r="BN33" s="1">
        <f t="shared" si="4"/>
        <v>1.0280965679714089</v>
      </c>
      <c r="BO33" s="1">
        <f t="shared" si="5"/>
        <v>1.3060518731988473</v>
      </c>
      <c r="BP33" s="1">
        <f>6*((O33-O130)/(O129-O130))+1</f>
        <v>1.0003661188429676</v>
      </c>
      <c r="BQ33" s="1">
        <f>6*((P33-P130)/(P129-P130))+1</f>
        <v>1.2911899313501145</v>
      </c>
      <c r="BR33" s="1">
        <f>6*((Q33-Q130)/(Q129-Q130))+1</f>
        <v>2.3846153846153846</v>
      </c>
      <c r="BS33" s="1">
        <f>6*((R33-R130)/(R129-R130))+1</f>
        <v>4.7136417497904493</v>
      </c>
      <c r="BT33" s="1">
        <f>6*((U33-U130)/(U129-U130))+1</f>
        <v>1.5692306781046335</v>
      </c>
      <c r="BU33" s="1">
        <f t="shared" si="6"/>
        <v>2.639434727828434</v>
      </c>
      <c r="BV33" s="1">
        <f t="shared" si="7"/>
        <v>2.0748446543498855</v>
      </c>
      <c r="BW33" s="1">
        <f>6*((Y33-Y130)/(Y129-Y130))+1</f>
        <v>2.7198754607929319</v>
      </c>
      <c r="BX33" s="1">
        <f>6*((Z33-Z130)/(Z129-Z130))+1</f>
        <v>1.8854857747436111</v>
      </c>
      <c r="BY33" s="1">
        <f>6*((AB33-AB130)/(AB129-AB130))+1</f>
        <v>2.938656206165577</v>
      </c>
      <c r="BZ33" s="1">
        <f>6*((AC33-AC130)/(AC129-AC130))+1</f>
        <v>1.020478928923725</v>
      </c>
      <c r="CA33" s="1">
        <f>6*((AD33-AD130)/(AD129-AD130))+1</f>
        <v>1</v>
      </c>
      <c r="CB33" s="1">
        <f>6*((AE33-AE130)/(AE129-AE130))+1</f>
        <v>1.0526519570493031</v>
      </c>
      <c r="CC33" s="1">
        <f>6*((AF33-AF130)/(AF129-AF130))+1</f>
        <v>2.2210687195685641</v>
      </c>
      <c r="CD33" s="1">
        <f>6*((AH33-AH130)/(AH129-AH130))+1</f>
        <v>1.669230371761619</v>
      </c>
      <c r="CE33" s="1">
        <f t="shared" si="8"/>
        <v>1.6455470348721035</v>
      </c>
      <c r="CF33" s="1">
        <f>6*((AN33-AN129)/(AN130-AN129))+1</f>
        <v>6.4864721205609994</v>
      </c>
      <c r="CG33" s="1">
        <f>6*((AO33-AO129)/(AO130-AO129))+1</f>
        <v>5.5637036739338539</v>
      </c>
      <c r="CH33" s="1">
        <f>6*((AQ33-AQ129)/(AQ130-AQ129))+1</f>
        <v>6.7515630289629431</v>
      </c>
      <c r="CI33" s="1">
        <f t="shared" si="9"/>
        <v>2.6023824855119124</v>
      </c>
      <c r="CJ33" s="1">
        <f>6*((AS33-AS130)/(AS129-AS130))+1</f>
        <v>2.6220719425955585</v>
      </c>
      <c r="CK33" s="1">
        <f t="shared" si="10"/>
        <v>6.6435383429891273</v>
      </c>
      <c r="CL33" s="1">
        <f>6*((AV33-AV130)/(AV129-AV130))+1</f>
        <v>1.8710585097625378</v>
      </c>
      <c r="CM33" s="1">
        <f>6*((AW33-AW130)/(AW129-AW130))+1</f>
        <v>4.7578732870430489</v>
      </c>
      <c r="CN33" s="1">
        <f>6*((AY33-AY130)/(AY129-AY130))+1</f>
        <v>2.1823052614742506</v>
      </c>
      <c r="CO33" s="1">
        <f t="shared" si="11"/>
        <v>6.5988748564867965</v>
      </c>
      <c r="CP33" s="1">
        <f>6*((BB33-BB130)/(BB129-BB130))+1</f>
        <v>2.642266584208504</v>
      </c>
      <c r="CQ33" s="1">
        <f>6*((BC33-BC130)/(BC129-BC130))+1</f>
        <v>1.7226003228969078</v>
      </c>
      <c r="CR33" s="1">
        <f t="shared" si="12"/>
        <v>2.7531302708948178</v>
      </c>
      <c r="CS33" s="62" t="s">
        <v>369</v>
      </c>
    </row>
    <row r="34" spans="1:97" ht="28">
      <c r="A34" s="6" t="s">
        <v>162</v>
      </c>
      <c r="B34" s="5" t="s">
        <v>92</v>
      </c>
      <c r="C34" s="20">
        <v>29.84</v>
      </c>
      <c r="D34" s="20">
        <v>7.9432065681746405E-2</v>
      </c>
      <c r="E34" s="23">
        <v>9.39</v>
      </c>
      <c r="F34" s="23">
        <v>2045.3</v>
      </c>
      <c r="G34" s="23">
        <v>46536</v>
      </c>
      <c r="H34" s="21">
        <v>9.43</v>
      </c>
      <c r="I34" s="31">
        <v>0</v>
      </c>
      <c r="J34" s="31">
        <v>234576.25276417669</v>
      </c>
      <c r="K34" s="31">
        <v>101863.21406817864</v>
      </c>
      <c r="L34" s="1">
        <v>4605.8999999999996</v>
      </c>
      <c r="M34" s="1">
        <v>173.8</v>
      </c>
      <c r="N34" s="1">
        <v>143.6</v>
      </c>
      <c r="O34" s="1">
        <v>7.5239027429990939</v>
      </c>
      <c r="P34" s="1">
        <v>1159.2</v>
      </c>
      <c r="Q34" s="1">
        <v>139.19999999999999</v>
      </c>
      <c r="R34" s="1">
        <v>0.9463750187702451</v>
      </c>
      <c r="S34" s="1">
        <v>1.9493825444126768E-3</v>
      </c>
      <c r="T34" s="19">
        <v>1.0868862941826827E-5</v>
      </c>
      <c r="U34" s="24">
        <v>18.115757575757577</v>
      </c>
      <c r="V34" s="1">
        <v>6.7521822727080601E-4</v>
      </c>
      <c r="W34" s="1">
        <v>633.17535545023691</v>
      </c>
      <c r="X34" s="17">
        <v>1.7779044469952727E-2</v>
      </c>
      <c r="Y34" s="25">
        <v>0.19189279436654758</v>
      </c>
      <c r="Z34" s="25">
        <v>6.1268144004465972</v>
      </c>
      <c r="AA34" s="1">
        <v>1.0385802366634523E-4</v>
      </c>
      <c r="AB34" s="1">
        <v>2162.9312026698758</v>
      </c>
      <c r="AC34" s="1">
        <v>84331.478792599912</v>
      </c>
      <c r="AD34" s="1">
        <v>57.46</v>
      </c>
      <c r="AE34" s="24">
        <v>10599.370932138188</v>
      </c>
      <c r="AF34" s="24">
        <v>3.3150031972571818E-2</v>
      </c>
      <c r="AG34" s="24">
        <v>0.35136948528952927</v>
      </c>
      <c r="AH34" s="24">
        <v>0.89977942246485276</v>
      </c>
      <c r="AI34" s="24">
        <v>1.5182593878294095</v>
      </c>
      <c r="AJ34" s="24">
        <v>77.693832584488803</v>
      </c>
      <c r="AK34" s="24">
        <v>19.103234271698629</v>
      </c>
      <c r="AL34" s="24">
        <v>4.3952474085309712</v>
      </c>
      <c r="AM34" s="24">
        <v>10.841735942093118</v>
      </c>
      <c r="AN34" s="24">
        <v>23325.450704225354</v>
      </c>
      <c r="AO34" s="1">
        <v>773.52031760859415</v>
      </c>
      <c r="AP34" s="24">
        <v>2012.2806804374241</v>
      </c>
      <c r="AQ34" s="24">
        <v>22.634938524590165</v>
      </c>
      <c r="AR34" s="24">
        <v>330.0546875</v>
      </c>
      <c r="AS34" s="24">
        <v>847.54802085251742</v>
      </c>
      <c r="AT34" s="26">
        <v>398.47749565698348</v>
      </c>
      <c r="AU34" s="24">
        <v>50921.515815463565</v>
      </c>
      <c r="AV34" s="24">
        <v>0.92597842835130972</v>
      </c>
      <c r="AW34" s="26">
        <v>0.88913713405238826</v>
      </c>
      <c r="AX34" s="24">
        <v>0.9228017462763225</v>
      </c>
      <c r="AY34" s="24">
        <v>4.7061236646710976E-2</v>
      </c>
      <c r="AZ34" s="24">
        <v>10.696525193131706</v>
      </c>
      <c r="BA34" s="24">
        <v>-9.5887525058112821E-2</v>
      </c>
      <c r="BB34" s="24">
        <v>-0.57057473589846275</v>
      </c>
      <c r="BC34" s="26">
        <v>-0.88861772475839751</v>
      </c>
      <c r="BD34" s="26">
        <v>-0.76430434591114793</v>
      </c>
      <c r="BE34" s="26">
        <v>127437.45170759855</v>
      </c>
      <c r="BG34" s="1">
        <f t="shared" si="13"/>
        <v>4.0354209445585214</v>
      </c>
      <c r="BH34" s="1">
        <f t="shared" si="14"/>
        <v>3.3682897591691119</v>
      </c>
      <c r="BI34" s="1">
        <f t="shared" ref="BI34:BI65" si="16">6*((E34-$E$129)/($E$130-$E$129))+1</f>
        <v>6.1557093425605531</v>
      </c>
      <c r="BJ34" s="1">
        <f t="shared" ref="BJ34:BJ65" si="17">6*((F34-$F$129)/($F$130-$F$129))+1</f>
        <v>6.4430768359341801</v>
      </c>
      <c r="BK34" s="1">
        <f t="shared" si="15"/>
        <v>5.0434115207497374</v>
      </c>
      <c r="BL34" s="1">
        <f t="shared" ref="BL34:BL65" si="18">6*((I34-$I$130)/($I$129-$I$130))+1</f>
        <v>1.0199127146164999</v>
      </c>
      <c r="BM34" s="1">
        <f t="shared" ref="BM34:BM65" si="19">6*((J34-$J$130)/($J$129-$J$130))+1</f>
        <v>1.4364651165564244</v>
      </c>
      <c r="BN34" s="1">
        <f t="shared" ref="BN34:BN65" si="20">6*((K34-$K$130)/($K$129-$K$130))+1</f>
        <v>1.0991779842985157</v>
      </c>
      <c r="BO34" s="1">
        <f t="shared" ref="BO34:BO65" si="21">6*((M34-$M$130)/($M$129-$M$130))+1</f>
        <v>1.9527377521613833</v>
      </c>
      <c r="BP34" s="1">
        <f>6*((O34-O130)/(O129-O130))+1</f>
        <v>1.5352708301497633</v>
      </c>
      <c r="BQ34" s="1">
        <f>6*((P34-P130)/(P129-P130))+1</f>
        <v>4.224256292906178</v>
      </c>
      <c r="BR34" s="1">
        <f>6*((Q34-Q130)/(Q129-Q130))+1</f>
        <v>3.3457013574660635</v>
      </c>
      <c r="BS34" s="1">
        <f>6*((R34-R130)/(R129-R130))+1</f>
        <v>5.5128186511152943</v>
      </c>
      <c r="BT34" s="1">
        <f>6*((U34-U130)/(U129-U130))+1</f>
        <v>3.2506057981573786</v>
      </c>
      <c r="BU34" s="1">
        <f t="shared" ref="BU34:BU65" si="22">6*((V34-$V$130)/($V$129-$V$130))+1</f>
        <v>1.1536125286122008</v>
      </c>
      <c r="BV34" s="1">
        <f t="shared" ref="BV34:BV65" si="23">6*((X34-$X$130)/($X$129-$X$130))+1</f>
        <v>3.2045357876772069</v>
      </c>
      <c r="BW34" s="1">
        <f>6*((Y34-Y130)/(Y129-Y130))+1</f>
        <v>3.4102184666280904</v>
      </c>
      <c r="BX34" s="1">
        <f>6*((Z34-Z130)/(Z129-Z130))+1</f>
        <v>1.931796205231155</v>
      </c>
      <c r="BY34" s="1">
        <f>6*((AB34-AB130)/(AB129-AB130))+1</f>
        <v>2.2699160472423787</v>
      </c>
      <c r="BZ34" s="1">
        <f>6*((AC34-AC130)/(AC129-AC130))+1</f>
        <v>6.628813895230131</v>
      </c>
      <c r="CA34" s="1">
        <f>6*((AD34-AD130)/(AD129-AD130))+1</f>
        <v>7</v>
      </c>
      <c r="CB34" s="1">
        <f>6*((AE34-AE130)/(AE129-AE130))+1</f>
        <v>4.6235392632407013</v>
      </c>
      <c r="CC34" s="1">
        <f>6*((AF34-AF130)/(AF129-AF130))+1</f>
        <v>1.0212427591122704</v>
      </c>
      <c r="CD34" s="1">
        <f>6*((AH34-AH130)/(AH129-AH130))+1</f>
        <v>1.8880725001472967</v>
      </c>
      <c r="CE34" s="1">
        <f t="shared" ref="CE34:CE65" si="24">6*((AJ34-$AJ$130)/($AJ$129-$AJ$130))+1</f>
        <v>6.1586339096469889</v>
      </c>
      <c r="CF34" s="1">
        <f>6*((AN34-AN129)/(AN130-AN129))+1</f>
        <v>1.9517788122549673</v>
      </c>
      <c r="CG34" s="1">
        <f>6*((AO34-AO129)/(AO130-AO129))+1</f>
        <v>6.2361948594431</v>
      </c>
      <c r="CH34" s="1">
        <f>6*((AQ34-AQ129)/(AQ130-AQ129))+1</f>
        <v>6.7094129617281322</v>
      </c>
      <c r="CI34" s="1">
        <f t="shared" ref="CI34:CI65" si="25">6*((AR34-$AR$130)/($AR$129-$AR$130))+1</f>
        <v>4.4430034610431424</v>
      </c>
      <c r="CJ34" s="1">
        <f>6*((AS34-AS130)/(AS129-AS130))+1</f>
        <v>1.108797672672877</v>
      </c>
      <c r="CK34" s="1">
        <f t="shared" ref="CK34:CK65" si="26">6*((AT34-$AT$129)/($AT$130-$AT$129))+1</f>
        <v>4.0493607786968377</v>
      </c>
      <c r="CL34" s="1">
        <f>6*((AV34-AV130)/(AV129-AV130))+1</f>
        <v>4.3445413907707255</v>
      </c>
      <c r="CM34" s="1">
        <f>6*((AW34-AW130)/(AW129-AW130))+1</f>
        <v>6.2772383759296426</v>
      </c>
      <c r="CN34" s="1">
        <f>6*((AY34-AY130)/(AY129-AY130))+1</f>
        <v>6.0023647662257407</v>
      </c>
      <c r="CO34" s="1">
        <f t="shared" ref="CO34:CO65" si="27">6*((AZ34-$AZ$129)/($AZ$130-$AZ$129))+1</f>
        <v>5.7542826760078816</v>
      </c>
      <c r="CP34" s="1">
        <f>6*((BB34-BB130)/(BB129-BB130))+1</f>
        <v>1.7290508969127854</v>
      </c>
      <c r="CQ34" s="1">
        <f>6*((BC34-BC130)/(BC129-BC130))+1</f>
        <v>1.3388084176989663</v>
      </c>
      <c r="CR34" s="1">
        <f t="shared" ref="CR34:CR65" si="28">AVERAGE(BF34:CQ34)</f>
        <v>3.7204884143933197</v>
      </c>
      <c r="CS34" s="62" t="s">
        <v>392</v>
      </c>
    </row>
    <row r="35" spans="1:97">
      <c r="A35" s="6" t="s">
        <v>163</v>
      </c>
      <c r="B35" s="5" t="s">
        <v>164</v>
      </c>
      <c r="C35" s="20">
        <v>21.59</v>
      </c>
      <c r="D35" s="20">
        <v>1.462269185612125E-2</v>
      </c>
      <c r="E35" s="23">
        <v>24.16</v>
      </c>
      <c r="F35" s="23">
        <v>2202.4</v>
      </c>
      <c r="G35" s="23">
        <v>12480.3</v>
      </c>
      <c r="H35" s="21">
        <v>7.39</v>
      </c>
      <c r="I35" s="31">
        <v>0</v>
      </c>
      <c r="J35" s="31">
        <v>79303.527844400087</v>
      </c>
      <c r="K35" s="31">
        <v>41229.374312047978</v>
      </c>
      <c r="L35" s="1">
        <v>5.3</v>
      </c>
      <c r="M35" s="1">
        <v>12.2</v>
      </c>
      <c r="N35" s="1">
        <v>44.9</v>
      </c>
      <c r="O35" s="1">
        <v>8.9870850677767108E-2</v>
      </c>
      <c r="P35" s="1">
        <v>33.799999999999997</v>
      </c>
      <c r="Q35" s="1">
        <v>9.6</v>
      </c>
      <c r="R35" s="1">
        <v>0.97244582043343653</v>
      </c>
      <c r="S35" s="1">
        <v>0</v>
      </c>
      <c r="T35" s="19">
        <v>1.0673497705197993E-4</v>
      </c>
      <c r="U35" s="24">
        <v>4.0763636363636371</v>
      </c>
      <c r="V35" s="1">
        <v>1.2931328883540724E-2</v>
      </c>
      <c r="W35" s="1">
        <v>1592.6997245179061</v>
      </c>
      <c r="X35" s="17">
        <v>5.1232788984950364E-3</v>
      </c>
      <c r="Y35" s="25">
        <v>8.2399402284128509E-2</v>
      </c>
      <c r="Z35" s="25">
        <v>0.76086585365853654</v>
      </c>
      <c r="AA35" s="1">
        <v>4.2693990820791972E-4</v>
      </c>
      <c r="AB35" s="1">
        <v>4256.6061308570816</v>
      </c>
      <c r="AC35" s="1">
        <v>174.18905554872879</v>
      </c>
      <c r="AD35" s="1">
        <v>54.47</v>
      </c>
      <c r="AE35" s="24">
        <v>166.87826488668742</v>
      </c>
      <c r="AF35" s="24">
        <v>1.793147614473263</v>
      </c>
      <c r="AG35" s="24">
        <v>0.29923736258900085</v>
      </c>
      <c r="AH35" s="24">
        <v>5.3260753548937986E-2</v>
      </c>
      <c r="AI35" s="24">
        <v>2.0386380616928168</v>
      </c>
      <c r="AJ35" s="24">
        <v>71.683210588109731</v>
      </c>
      <c r="AK35" s="24">
        <v>24.975984630163303</v>
      </c>
      <c r="AL35" s="24">
        <v>4.2693990820791976</v>
      </c>
      <c r="AM35" s="24">
        <v>12.820512820512819</v>
      </c>
      <c r="AN35" s="24">
        <v>3123</v>
      </c>
      <c r="AO35" s="1">
        <v>780.75</v>
      </c>
      <c r="AP35" s="24">
        <v>0</v>
      </c>
      <c r="AQ35" s="24">
        <v>22.642857142857142</v>
      </c>
      <c r="AR35" s="24">
        <v>245</v>
      </c>
      <c r="AS35" s="24">
        <v>2100.0760241221051</v>
      </c>
      <c r="AT35" s="26">
        <v>0</v>
      </c>
      <c r="AU35" s="24">
        <v>18592.064846699624</v>
      </c>
      <c r="AV35" s="24">
        <v>0.98555482600131317</v>
      </c>
      <c r="AW35" s="26">
        <v>0.92646093237032179</v>
      </c>
      <c r="AX35" s="24">
        <v>0.52002626395272489</v>
      </c>
      <c r="AY35" s="24">
        <v>3.9542643983117964E-2</v>
      </c>
      <c r="AZ35" s="24">
        <v>0</v>
      </c>
      <c r="BA35" s="24">
        <v>-0.57275020392541975</v>
      </c>
      <c r="BB35" s="24">
        <v>-0.22405435371304203</v>
      </c>
      <c r="BC35" s="26">
        <v>-0.41030341993485114</v>
      </c>
      <c r="BD35" s="26">
        <v>0.10101975310390399</v>
      </c>
      <c r="BE35" s="26">
        <v>55456.560187433548</v>
      </c>
      <c r="BG35" s="1">
        <f t="shared" ref="BG35:BG66" si="29">6*((C35-$C$129)/($C$130-$C$129))+1</f>
        <v>5.3059548254620124</v>
      </c>
      <c r="BH35" s="1">
        <f t="shared" ref="BH35:BH66" si="30">6*((D35-$D$130)/($D$129-$D$130))+1</f>
        <v>1.3259194622032795</v>
      </c>
      <c r="BI35" s="1">
        <f t="shared" si="16"/>
        <v>3.6003460207612452</v>
      </c>
      <c r="BJ35" s="1">
        <f t="shared" si="17"/>
        <v>6.3896853493443597</v>
      </c>
      <c r="BK35" s="1">
        <f t="shared" ref="BK35:BK66" si="31">6*((G35-$G$129)/($G$130-$G$129))+1</f>
        <v>6.6156303018878084</v>
      </c>
      <c r="BL35" s="1">
        <f t="shared" si="18"/>
        <v>1.0199127146164999</v>
      </c>
      <c r="BM35" s="1">
        <f t="shared" si="19"/>
        <v>1.1423883934191048</v>
      </c>
      <c r="BN35" s="1">
        <f t="shared" si="20"/>
        <v>1.0352573827273281</v>
      </c>
      <c r="BO35" s="1">
        <f t="shared" si="21"/>
        <v>1.0213256484149855</v>
      </c>
      <c r="BP35" s="1">
        <f>6*((O35-O130)/(O129-O130))+1</f>
        <v>1.0039755762116831</v>
      </c>
      <c r="BQ35" s="1">
        <f>6*((P35-P130)/(P129-P130))+1</f>
        <v>1.0051487414187643</v>
      </c>
      <c r="BR35" s="1">
        <f>6*((Q35-Q130)/(Q129-Q130))+1</f>
        <v>1</v>
      </c>
      <c r="BS35" s="1">
        <f>6*((R35-R130)/(R129-R130))+1</f>
        <v>6.4804480921448784</v>
      </c>
      <c r="BT35" s="1">
        <f>6*((U35-U130)/(U129-U130))+1</f>
        <v>1.5064258338097263</v>
      </c>
      <c r="BU35" s="1">
        <f t="shared" si="22"/>
        <v>3.941884635054433</v>
      </c>
      <c r="BV35" s="1">
        <f t="shared" si="23"/>
        <v>1.635267643380488</v>
      </c>
      <c r="BW35" s="1">
        <f>6*((Y35-Y130)/(Y129-Y130))+1</f>
        <v>2.0349558026913863</v>
      </c>
      <c r="BX35" s="1">
        <f>6*((Z35-Z130)/(Z129-Z130))+1</f>
        <v>1.8722740904450197</v>
      </c>
      <c r="BY35" s="1">
        <f>6*((AB35-AB130)/(AB129-AB130))+1</f>
        <v>3.4991698421536599</v>
      </c>
      <c r="BZ35" s="1">
        <f>6*((AC35-AC130)/(AC129-AC130))+1</f>
        <v>1.009080827597052</v>
      </c>
      <c r="CA35" s="1">
        <f>6*((AD35-AD130)/(AD129-AD130))+1</f>
        <v>1</v>
      </c>
      <c r="CB35" s="1">
        <f>6*((AE35-AE130)/(AE129-AE130))+1</f>
        <v>1.0466197287898598</v>
      </c>
      <c r="CC35" s="1">
        <f>6*((AF35-AF130)/(AF129-AF130))+1</f>
        <v>2.3774590329108358</v>
      </c>
      <c r="CD35" s="1">
        <f>6*((AH35-AH130)/(AH129-AH130))+1</f>
        <v>1.6213238283645628</v>
      </c>
      <c r="CE35" s="1">
        <f t="shared" si="24"/>
        <v>3.126984415193645</v>
      </c>
      <c r="CF35" s="1">
        <f>6*((AN35-AN129)/(AN130-AN129))+1</f>
        <v>6.4682215643167007</v>
      </c>
      <c r="CG35" s="1">
        <f>6*((AO35-AO129)/(AO130-AO129))+1</f>
        <v>6.2290559796367866</v>
      </c>
      <c r="CH35" s="1">
        <f>6*((AQ35-AQ129)/(AQ130-AQ129))+1</f>
        <v>6.7092052615865807</v>
      </c>
      <c r="CI35" s="1">
        <f t="shared" si="25"/>
        <v>3.4571796522858986</v>
      </c>
      <c r="CJ35" s="1">
        <f>6*((AS35-AS130)/(AS129-AS130))+1</f>
        <v>1.8328045525090064</v>
      </c>
      <c r="CK35" s="1">
        <f t="shared" si="26"/>
        <v>6.9679158537936257</v>
      </c>
      <c r="CL35" s="1">
        <f>6*((AV35-AV130)/(AV129-AV130))+1</f>
        <v>6.9584564512470379</v>
      </c>
      <c r="CM35" s="1">
        <f>6*((AW35-AW130)/(AW129-AW130))+1</f>
        <v>6.5923144863373224</v>
      </c>
      <c r="CN35" s="1">
        <f>6*((AY35-AY130)/(AY129-AY130))+1</f>
        <v>5.4630888026802475</v>
      </c>
      <c r="CO35" s="1">
        <f t="shared" si="27"/>
        <v>7</v>
      </c>
      <c r="CP35" s="1">
        <f>6*((BB35-BB130)/(BB129-BB130))+1</f>
        <v>2.3771629844306359</v>
      </c>
      <c r="CQ35" s="1">
        <f>6*((BC35-BC130)/(BC129-BC130))+1</f>
        <v>3.0302091209657172</v>
      </c>
      <c r="CR35" s="1">
        <f t="shared" si="28"/>
        <v>3.3703527810484375</v>
      </c>
      <c r="CS35" s="62" t="s">
        <v>391</v>
      </c>
    </row>
    <row r="36" spans="1:97">
      <c r="A36" s="6" t="s">
        <v>166</v>
      </c>
      <c r="B36" s="5" t="s">
        <v>167</v>
      </c>
      <c r="C36" s="20">
        <v>10.59</v>
      </c>
      <c r="D36" s="20">
        <v>4.3060096177879086E-2</v>
      </c>
      <c r="E36" s="23">
        <v>11.28</v>
      </c>
      <c r="F36" s="23">
        <v>1475.1</v>
      </c>
      <c r="G36" s="23">
        <v>6342.8</v>
      </c>
      <c r="H36" s="21">
        <v>9.0500000000000007</v>
      </c>
      <c r="I36" s="31">
        <v>0</v>
      </c>
      <c r="J36" s="31">
        <v>145775.73503586202</v>
      </c>
      <c r="K36" s="31">
        <v>95308.343633832017</v>
      </c>
      <c r="L36" s="1">
        <v>201</v>
      </c>
      <c r="M36" s="1">
        <v>185.5</v>
      </c>
      <c r="N36" s="1">
        <v>0</v>
      </c>
      <c r="O36" s="1">
        <v>12.521939953810623</v>
      </c>
      <c r="P36" s="1">
        <v>980.6</v>
      </c>
      <c r="Q36" s="1">
        <v>199.3</v>
      </c>
      <c r="R36" s="1">
        <v>0.95105944121507591</v>
      </c>
      <c r="S36" s="1">
        <v>7.6047769265434877E-4</v>
      </c>
      <c r="T36" s="19">
        <v>9.9977005288783573E-6</v>
      </c>
      <c r="U36" s="24">
        <v>15.383122520420068</v>
      </c>
      <c r="V36" s="1">
        <v>1.4408173382399626E-3</v>
      </c>
      <c r="W36" s="1">
        <v>900.00000000000011</v>
      </c>
      <c r="X36" s="17">
        <v>1.2037231436769543E-2</v>
      </c>
      <c r="Y36" s="25">
        <v>0.30467992361756796</v>
      </c>
      <c r="Z36" s="25">
        <v>0.52509151151782907</v>
      </c>
      <c r="AA36" s="1">
        <v>1.0097677534167142E-3</v>
      </c>
      <c r="AB36" s="1">
        <v>2541.1761339891823</v>
      </c>
      <c r="AC36" s="1">
        <v>3881.0870613678076</v>
      </c>
      <c r="AD36" s="1">
        <v>54.47</v>
      </c>
      <c r="AE36" s="24">
        <v>618.51876649896246</v>
      </c>
      <c r="AF36" s="24">
        <v>0.20095378063045499</v>
      </c>
      <c r="AG36" s="24">
        <v>0.12429368451885213</v>
      </c>
      <c r="AH36" s="24">
        <v>0.99049218679703666</v>
      </c>
      <c r="AI36" s="24">
        <v>1.990542175299681</v>
      </c>
      <c r="AJ36" s="24">
        <v>70.614758605520734</v>
      </c>
      <c r="AK36" s="24">
        <v>17.785909240874602</v>
      </c>
      <c r="AL36" s="24">
        <v>1.9895424052467932</v>
      </c>
      <c r="AM36" s="24">
        <v>12.366498032602586</v>
      </c>
      <c r="AN36" s="24">
        <v>10002.299999999999</v>
      </c>
      <c r="AO36" s="1">
        <v>1724.5344827586207</v>
      </c>
      <c r="AP36" s="24">
        <v>5556.833333333333</v>
      </c>
      <c r="AQ36" s="24">
        <v>25.747555555555557</v>
      </c>
      <c r="AR36" s="24">
        <v>278.16666666666669</v>
      </c>
      <c r="AS36" s="24">
        <v>659.32863301440671</v>
      </c>
      <c r="AT36" s="26">
        <v>170.85648360876996</v>
      </c>
      <c r="AU36" s="24">
        <v>38801.946166059883</v>
      </c>
      <c r="AV36" s="24">
        <v>0.93212312549329124</v>
      </c>
      <c r="AW36" s="26">
        <v>0.90959316926167755</v>
      </c>
      <c r="AX36" s="24">
        <v>0.91892085814737745</v>
      </c>
      <c r="AY36" s="24">
        <v>4.7434597795435927E-2</v>
      </c>
      <c r="AZ36" s="24">
        <v>7.8201368523949171</v>
      </c>
      <c r="BA36" s="24">
        <v>3.6528404687308981E-2</v>
      </c>
      <c r="BB36" s="24">
        <v>-0.75001952781269499</v>
      </c>
      <c r="BC36" s="26">
        <v>-0.96546105805780358</v>
      </c>
      <c r="BD36" s="26">
        <v>-0.74489528803483518</v>
      </c>
      <c r="BE36" s="26">
        <v>109314.07901554211</v>
      </c>
      <c r="BG36" s="1">
        <f t="shared" si="29"/>
        <v>7</v>
      </c>
      <c r="BH36" s="1">
        <f t="shared" si="30"/>
        <v>2.2220816449429885</v>
      </c>
      <c r="BI36" s="1">
        <f t="shared" si="16"/>
        <v>5.82871972318339</v>
      </c>
      <c r="BJ36" s="1">
        <f t="shared" si="17"/>
        <v>6.636863122716588</v>
      </c>
      <c r="BK36" s="1">
        <f t="shared" si="31"/>
        <v>6.89897472790856</v>
      </c>
      <c r="BL36" s="1">
        <f t="shared" si="18"/>
        <v>1.0199127146164999</v>
      </c>
      <c r="BM36" s="1">
        <f t="shared" si="19"/>
        <v>1.2682825508164826</v>
      </c>
      <c r="BN36" s="1">
        <f t="shared" si="20"/>
        <v>1.0922677958118587</v>
      </c>
      <c r="BO36" s="1">
        <f t="shared" si="21"/>
        <v>2.0201729106628243</v>
      </c>
      <c r="BP36" s="1">
        <f>6*((O36-O130)/(O129-O130))+1</f>
        <v>1.8924704611942444</v>
      </c>
      <c r="BQ36" s="1">
        <f>6*((P36-P130)/(P129-P130))+1</f>
        <v>3.7133867276887873</v>
      </c>
      <c r="BR36" s="1">
        <f>6*((Q36-Q130)/(Q129-Q130))+1</f>
        <v>4.4334841628959278</v>
      </c>
      <c r="BS36" s="1">
        <f>6*((R36-R130)/(R129-R130))+1</f>
        <v>5.6866830811545812</v>
      </c>
      <c r="BT36" s="1">
        <f>6*((U36-U130)/(U129-U130))+1</f>
        <v>2.9111176882027214</v>
      </c>
      <c r="BU36" s="1">
        <f t="shared" si="22"/>
        <v>1.3277867593858281</v>
      </c>
      <c r="BV36" s="1">
        <f t="shared" si="23"/>
        <v>2.4925721982280491</v>
      </c>
      <c r="BW36" s="1">
        <f>6*((Y36-Y130)/(Y129-Y130))+1</f>
        <v>4.8268512412778524</v>
      </c>
      <c r="BX36" s="1">
        <f>6*((Z36-Z130)/(Z129-Z130))+1</f>
        <v>1.8696587490316317</v>
      </c>
      <c r="BY36" s="1">
        <f>6*((AB36-AB130)/(AB129-AB130))+1</f>
        <v>2.491993988268685</v>
      </c>
      <c r="BZ36" s="1">
        <f>6*((AC36-AC130)/(AC129-AC130))+1</f>
        <v>1.2566146700809691</v>
      </c>
      <c r="CA36" s="1">
        <f>6*((AD36-AD130)/(AD129-AD130))+1</f>
        <v>1</v>
      </c>
      <c r="CB36" s="1">
        <f>6*((AE36-AE130)/(AE129-AE130))+1</f>
        <v>1.2014707106493783</v>
      </c>
      <c r="CC36" s="1">
        <f>6*((AF36-AF130)/(AF129-AF130))+1</f>
        <v>1.1505487178232314</v>
      </c>
      <c r="CD36" s="1">
        <f>6*((AH36-AH130)/(AH129-AH130))+1</f>
        <v>1.9166572322836104</v>
      </c>
      <c r="CE36" s="1">
        <f t="shared" si="24"/>
        <v>2.5880764760793653</v>
      </c>
      <c r="CF36" s="1">
        <f>6*((AN36-AN129)/(AN130-AN129))+1</f>
        <v>4.9302910884977464</v>
      </c>
      <c r="CG36" s="1">
        <f>6*((AO36-AO129)/(AO130-AO129))+1</f>
        <v>5.2971251394262877</v>
      </c>
      <c r="CH36" s="1">
        <f>6*((AQ36-AQ129)/(AQ130-AQ129))+1</f>
        <v>6.6277710671288776</v>
      </c>
      <c r="CI36" s="1">
        <f t="shared" si="25"/>
        <v>3.8415969092079854</v>
      </c>
      <c r="CJ36" s="1">
        <f>6*((AS36-AS130)/(AS129-AS130))+1</f>
        <v>1</v>
      </c>
      <c r="CK36" s="1">
        <f t="shared" si="26"/>
        <v>5.7165175620847837</v>
      </c>
      <c r="CL36" s="1">
        <f>6*((AV36-AV130)/(AV129-AV130))+1</f>
        <v>4.6141400411599252</v>
      </c>
      <c r="CM36" s="1">
        <f>6*((AW36-AW130)/(AW129-AW130))+1</f>
        <v>6.4499219799188054</v>
      </c>
      <c r="CN36" s="1">
        <f>6*((AY36-AY130)/(AY129-AY130))+1</f>
        <v>6.029144338179953</v>
      </c>
      <c r="CO36" s="1">
        <f t="shared" si="27"/>
        <v>6.0892668621700876</v>
      </c>
      <c r="CP36" s="1">
        <f>6*((BB36-BB130)/(BB129-BB130))+1</f>
        <v>1.3934275262231277</v>
      </c>
      <c r="CQ36" s="1">
        <f>6*((BC36-BC130)/(BC129-BC130))+1</f>
        <v>1.0670773265037643</v>
      </c>
      <c r="CR36" s="1">
        <f t="shared" si="28"/>
        <v>3.4541331863623075</v>
      </c>
      <c r="CS36" s="62" t="s">
        <v>390</v>
      </c>
    </row>
    <row r="37" spans="1:97">
      <c r="A37" s="6" t="s">
        <v>169</v>
      </c>
      <c r="B37" s="5" t="s">
        <v>170</v>
      </c>
      <c r="C37" s="20">
        <v>26.41</v>
      </c>
      <c r="D37" s="20">
        <v>1.803632349989966E-2</v>
      </c>
      <c r="E37" s="23">
        <v>18.25</v>
      </c>
      <c r="F37" s="23">
        <v>5184</v>
      </c>
      <c r="G37" s="23">
        <v>11232</v>
      </c>
      <c r="H37" s="21">
        <v>7.27</v>
      </c>
      <c r="I37" s="31">
        <v>0</v>
      </c>
      <c r="J37" s="31">
        <v>12027.498567341378</v>
      </c>
      <c r="K37" s="31">
        <v>51092.370232269575</v>
      </c>
      <c r="L37" s="1">
        <v>19.7</v>
      </c>
      <c r="M37" s="1">
        <v>34.9</v>
      </c>
      <c r="N37" s="1">
        <v>183.3</v>
      </c>
      <c r="O37" s="1">
        <v>0.59098434677904876</v>
      </c>
      <c r="P37" s="1">
        <v>59.3</v>
      </c>
      <c r="Q37" s="1">
        <v>40.299999999999997</v>
      </c>
      <c r="R37" s="1">
        <v>0.95589056393076488</v>
      </c>
      <c r="S37" s="1">
        <v>0</v>
      </c>
      <c r="T37" s="19">
        <v>0</v>
      </c>
      <c r="U37" s="24">
        <v>5.5196125129949909</v>
      </c>
      <c r="V37" s="1">
        <v>2.3142511782542714E-3</v>
      </c>
      <c r="W37" s="1">
        <v>763.15789473684208</v>
      </c>
      <c r="X37" s="17">
        <v>4.3146698775837853E-3</v>
      </c>
      <c r="Y37" s="25">
        <v>5.8097531607465384E-2</v>
      </c>
      <c r="Z37" s="25">
        <v>22.951989549839229</v>
      </c>
      <c r="AA37" s="1">
        <v>3.2610876981737909E-4</v>
      </c>
      <c r="AB37" s="1">
        <v>2310.0592012843667</v>
      </c>
      <c r="AC37" s="1">
        <v>518.992581586612</v>
      </c>
      <c r="AD37" s="1">
        <v>54.47</v>
      </c>
      <c r="AE37" s="24">
        <v>161.85141926191645</v>
      </c>
      <c r="AF37" s="24">
        <v>0.89554485249849491</v>
      </c>
      <c r="AG37" s="24">
        <v>0.14494520538958502</v>
      </c>
      <c r="AH37" s="24">
        <v>6.0856913505920131E-2</v>
      </c>
      <c r="AI37" s="24">
        <v>2.0344170178607266</v>
      </c>
      <c r="AJ37" s="24">
        <v>74.335239815372262</v>
      </c>
      <c r="AK37" s="24">
        <v>24.006622516556291</v>
      </c>
      <c r="AL37" s="24">
        <v>4.088902267710214</v>
      </c>
      <c r="AM37" s="24">
        <v>11.494252873563218</v>
      </c>
      <c r="AN37" s="24">
        <v>3066.4615384615386</v>
      </c>
      <c r="AO37" s="1">
        <v>1107.3333333333333</v>
      </c>
      <c r="AP37" s="24">
        <v>1138.9714285714285</v>
      </c>
      <c r="AQ37" s="24">
        <v>22.517857142857142</v>
      </c>
      <c r="AR37" s="24">
        <v>151.25</v>
      </c>
      <c r="AS37" s="24">
        <v>1222.3729334738107</v>
      </c>
      <c r="AT37" s="26">
        <v>32.08408589203291</v>
      </c>
      <c r="AU37" s="24">
        <v>13019.079409658138</v>
      </c>
      <c r="AV37" s="24">
        <v>0.97782076079948421</v>
      </c>
      <c r="AW37" s="26">
        <v>0.94674403610573821</v>
      </c>
      <c r="AX37" s="24">
        <v>0.77820760799484201</v>
      </c>
      <c r="AY37" s="24">
        <v>5.0400082565595306E-2</v>
      </c>
      <c r="AZ37" s="24">
        <v>5.9464816650148657</v>
      </c>
      <c r="BA37" s="24">
        <v>-0.14777601373636556</v>
      </c>
      <c r="BB37" s="24">
        <v>-0.39265178481064894</v>
      </c>
      <c r="BC37" s="26">
        <v>-0.78303319721703868</v>
      </c>
      <c r="BD37" s="26">
        <v>-0.50641398869334942</v>
      </c>
      <c r="BE37" s="26">
        <v>37893.73405276081</v>
      </c>
      <c r="BG37" s="1">
        <f t="shared" si="29"/>
        <v>4.5636550308008212</v>
      </c>
      <c r="BH37" s="1">
        <f t="shared" si="30"/>
        <v>1.4334949480086838</v>
      </c>
      <c r="BI37" s="1">
        <f t="shared" si="16"/>
        <v>4.6228373702422143</v>
      </c>
      <c r="BJ37" s="1">
        <f t="shared" si="17"/>
        <v>5.3763686312271659</v>
      </c>
      <c r="BK37" s="1">
        <f t="shared" si="31"/>
        <v>6.6732594419288196</v>
      </c>
      <c r="BL37" s="1">
        <f t="shared" si="18"/>
        <v>1.0199127146164999</v>
      </c>
      <c r="BM37" s="1">
        <f t="shared" si="19"/>
        <v>1.0149718478171028</v>
      </c>
      <c r="BN37" s="1">
        <f t="shared" si="20"/>
        <v>1.0456550193449397</v>
      </c>
      <c r="BO37" s="1">
        <f t="shared" si="21"/>
        <v>1.1521613832853026</v>
      </c>
      <c r="BP37" s="1">
        <f>6*((O37-O130)/(O129-O130))+1</f>
        <v>1.039789146293072</v>
      </c>
      <c r="BQ37" s="1">
        <f>6*((P37-P130)/(P129-P130))+1</f>
        <v>1.0780892448512587</v>
      </c>
      <c r="BR37" s="1">
        <f>6*((Q37-Q130)/(Q129-Q130))+1</f>
        <v>1.5556561085972849</v>
      </c>
      <c r="BS37" s="1">
        <f>6*((R37-R130)/(R129-R130))+1</f>
        <v>5.8659923572297998</v>
      </c>
      <c r="BT37" s="1">
        <f>6*((U37-U130)/(U129-U130))+1</f>
        <v>1.685727432230173</v>
      </c>
      <c r="BU37" s="1">
        <f t="shared" si="22"/>
        <v>1.5264934520092952</v>
      </c>
      <c r="BV37" s="1">
        <f t="shared" si="23"/>
        <v>1.5350031140999547</v>
      </c>
      <c r="BW37" s="1">
        <f>6*((Y37-Y130)/(Y129-Y130))+1</f>
        <v>1.7297186119367549</v>
      </c>
      <c r="BX37" s="1">
        <f>6*((Z37-Z130)/(Z129-Z130))+1</f>
        <v>2.118430496970392</v>
      </c>
      <c r="BY37" s="1">
        <f>6*((AB37-AB130)/(AB129-AB130))+1</f>
        <v>2.3562989179543852</v>
      </c>
      <c r="BZ37" s="1">
        <f>6*((AC37-AC130)/(AC129-AC130))+1</f>
        <v>1.0321056158615733</v>
      </c>
      <c r="CA37" s="1">
        <f>6*((AD37-AD130)/(AD129-AD130))+1</f>
        <v>1</v>
      </c>
      <c r="CB37" s="1">
        <f>6*((AE37-AE130)/(AE129-AE130))+1</f>
        <v>1.0448962075868826</v>
      </c>
      <c r="CC37" s="1">
        <f>6*((AF37-AF130)/(AF129-AF130))+1</f>
        <v>1.6857856548900212</v>
      </c>
      <c r="CD37" s="1">
        <f>6*((AH37-AH130)/(AH129-AH130))+1</f>
        <v>1.6237174738369882</v>
      </c>
      <c r="CE37" s="1">
        <f t="shared" si="24"/>
        <v>4.4646201991357106</v>
      </c>
      <c r="CF37" s="1">
        <f>6*((AN37-AN129)/(AN130-AN129))+1</f>
        <v>6.4808612548456672</v>
      </c>
      <c r="CG37" s="1">
        <f>6*((AO37-AO129)/(AO130-AO129))+1</f>
        <v>5.90657443242754</v>
      </c>
      <c r="CH37" s="1">
        <f>6*((AQ37-AQ129)/(AQ130-AQ129))+1</f>
        <v>6.7124839292554217</v>
      </c>
      <c r="CI37" s="1">
        <f t="shared" si="25"/>
        <v>2.3705730843528654</v>
      </c>
      <c r="CJ37" s="1">
        <f>6*((AS37-AS130)/(AS129-AS130))+1</f>
        <v>1.325460146296936</v>
      </c>
      <c r="CK37" s="1">
        <f t="shared" si="26"/>
        <v>6.7329234822529251</v>
      </c>
      <c r="CL37" s="1">
        <f>6*((AV37-AV130)/(AV129-AV130))+1</f>
        <v>6.6191242608629937</v>
      </c>
      <c r="CM37" s="1">
        <f>6*((AW37-AW130)/(AW129-AW130))+1</f>
        <v>6.7635382556202011</v>
      </c>
      <c r="CN37" s="1">
        <f>6*((AY37-AY130)/(AY129-AY130))+1</f>
        <v>6.2418456678517948</v>
      </c>
      <c r="CO37" s="1">
        <f t="shared" si="27"/>
        <v>6.3074727452923689</v>
      </c>
      <c r="CP37" s="1">
        <f>6*((BB37-BB130)/(BB129-BB130))+1</f>
        <v>2.0618279027546977</v>
      </c>
      <c r="CQ37" s="1">
        <f>6*((BC37-BC130)/(BC129-BC130))+1</f>
        <v>1.7121732582161728</v>
      </c>
      <c r="CR37" s="1">
        <f t="shared" si="28"/>
        <v>3.1751215902914782</v>
      </c>
      <c r="CS37" s="62" t="s">
        <v>391</v>
      </c>
    </row>
    <row r="38" spans="1:97">
      <c r="A38" s="6" t="s">
        <v>171</v>
      </c>
      <c r="B38" s="5" t="s">
        <v>98</v>
      </c>
      <c r="C38" s="20">
        <v>28.57</v>
      </c>
      <c r="D38" s="20">
        <v>0.1356295449008329</v>
      </c>
      <c r="E38" s="23">
        <v>8.86</v>
      </c>
      <c r="F38" s="23">
        <v>2697.3</v>
      </c>
      <c r="G38" s="23">
        <v>17909.8</v>
      </c>
      <c r="H38" s="21">
        <v>10.09</v>
      </c>
      <c r="I38" s="31">
        <v>378344.74453789787</v>
      </c>
      <c r="J38" s="31">
        <v>110316.24368927763</v>
      </c>
      <c r="K38" s="31">
        <v>222959.4902995264</v>
      </c>
      <c r="L38" s="1">
        <v>974.3</v>
      </c>
      <c r="M38" s="1">
        <v>139.1</v>
      </c>
      <c r="N38" s="1">
        <v>34.1</v>
      </c>
      <c r="O38" s="1">
        <v>1.0723385102016376</v>
      </c>
      <c r="P38" s="1">
        <v>295.3</v>
      </c>
      <c r="Q38" s="1">
        <v>341.1</v>
      </c>
      <c r="R38" s="1">
        <v>0.96047296311782271</v>
      </c>
      <c r="S38" s="1">
        <v>2.2070138495181016E-3</v>
      </c>
      <c r="T38" s="19">
        <v>1.2388145370756544E-5</v>
      </c>
      <c r="U38" s="24">
        <v>2.2788932038834955</v>
      </c>
      <c r="V38" s="1">
        <v>2.6119689833394516E-3</v>
      </c>
      <c r="W38" s="1">
        <v>987.0305322885705</v>
      </c>
      <c r="X38" s="17">
        <v>2.0242229535816194E-2</v>
      </c>
      <c r="Y38" s="25">
        <v>0.21112290279022328</v>
      </c>
      <c r="Z38" s="25">
        <v>2.5302805339424652</v>
      </c>
      <c r="AA38" s="1">
        <v>8.0522944909917535E-4</v>
      </c>
      <c r="AB38" s="1">
        <v>6455.5596215421583</v>
      </c>
      <c r="AC38" s="1">
        <v>16708.807932676937</v>
      </c>
      <c r="AD38" s="1">
        <v>54.47</v>
      </c>
      <c r="AE38" s="24">
        <v>1709.0859124290555</v>
      </c>
      <c r="AF38" s="24">
        <v>0.19697151139502908</v>
      </c>
      <c r="AG38" s="24">
        <v>0.33664123527510331</v>
      </c>
      <c r="AH38" s="24">
        <v>0.3461454285678891</v>
      </c>
      <c r="AI38" s="24">
        <v>1.5960060619324681</v>
      </c>
      <c r="AJ38" s="24">
        <v>75.075464452216849</v>
      </c>
      <c r="AK38" s="24">
        <v>17.785247370616148</v>
      </c>
      <c r="AL38" s="24">
        <v>2.0977259494481082</v>
      </c>
      <c r="AM38" s="24">
        <v>5.3401439517065246</v>
      </c>
      <c r="AN38" s="24">
        <v>7811.8387096774195</v>
      </c>
      <c r="AO38" s="1">
        <v>1223.0656565656566</v>
      </c>
      <c r="AP38" s="24">
        <v>30270.875</v>
      </c>
      <c r="AQ38" s="24">
        <v>13.859792284866469</v>
      </c>
      <c r="AR38" s="24">
        <v>273</v>
      </c>
      <c r="AS38" s="24">
        <v>1247.7000248588784</v>
      </c>
      <c r="AT38" s="26">
        <v>77.274511556074941</v>
      </c>
      <c r="AU38" s="24">
        <v>68997.047214017337</v>
      </c>
      <c r="AV38" s="24">
        <v>0.89879667348739412</v>
      </c>
      <c r="AW38" s="26">
        <v>0.83258555632731979</v>
      </c>
      <c r="AX38" s="24">
        <v>0.87429837241172159</v>
      </c>
      <c r="AY38" s="24">
        <v>4.5978501316304432E-2</v>
      </c>
      <c r="AZ38" s="24">
        <v>3.89768574908648</v>
      </c>
      <c r="BA38" s="24">
        <v>-0.29587654873548169</v>
      </c>
      <c r="BB38" s="24">
        <v>-0.74953911095858672</v>
      </c>
      <c r="BC38" s="26">
        <v>0.71232101845683438</v>
      </c>
      <c r="BD38" s="26">
        <v>-0.14036702320861899</v>
      </c>
      <c r="BE38" s="26">
        <v>169158.5803502565</v>
      </c>
      <c r="BG38" s="1">
        <f t="shared" si="29"/>
        <v>4.231006160164271</v>
      </c>
      <c r="BH38" s="1">
        <f t="shared" si="30"/>
        <v>5.1392691028398465</v>
      </c>
      <c r="BI38" s="1">
        <f t="shared" si="16"/>
        <v>6.2474048442906565</v>
      </c>
      <c r="BJ38" s="1">
        <f t="shared" si="17"/>
        <v>6.221490271602141</v>
      </c>
      <c r="BK38" s="1">
        <f t="shared" si="31"/>
        <v>6.364971473198656</v>
      </c>
      <c r="BL38" s="1">
        <f t="shared" si="18"/>
        <v>2.3029777741858335</v>
      </c>
      <c r="BM38" s="1">
        <f t="shared" si="19"/>
        <v>1.2011245163020028</v>
      </c>
      <c r="BN38" s="1">
        <f t="shared" si="20"/>
        <v>1.226838492949641</v>
      </c>
      <c r="BO38" s="1">
        <f t="shared" si="21"/>
        <v>1.7527377521613832</v>
      </c>
      <c r="BP38" s="1">
        <f>6*((O38-O130)/(O129-O130))+1</f>
        <v>1.0741905567516299</v>
      </c>
      <c r="BQ38" s="1">
        <f>6*((P38-P130)/(P129-P130))+1</f>
        <v>1.7531464530892449</v>
      </c>
      <c r="BR38" s="1">
        <f>6*((Q38-Q130)/(Q129-Q130))+1</f>
        <v>7</v>
      </c>
      <c r="BS38" s="1">
        <f>6*((R38-R130)/(R129-R130))+1</f>
        <v>6.036070148516421</v>
      </c>
      <c r="BT38" s="1">
        <f>6*((U38-U130)/(U129-U130))+1</f>
        <v>1.2831176248960792</v>
      </c>
      <c r="BU38" s="1">
        <f t="shared" si="22"/>
        <v>1.5942244210574201</v>
      </c>
      <c r="BV38" s="1">
        <f t="shared" si="23"/>
        <v>3.5099616297996707</v>
      </c>
      <c r="BW38" s="1">
        <f>6*((Y38-Y130)/(Y129-Y130))+1</f>
        <v>3.6517531349360084</v>
      </c>
      <c r="BX38" s="1">
        <f>6*((Z38-Z130)/(Z129-Z130))+1</f>
        <v>1.8919014317782075</v>
      </c>
      <c r="BY38" s="1">
        <f>6*((AB38-AB130)/(AB129-AB130))+1</f>
        <v>4.7902355595993367</v>
      </c>
      <c r="BZ38" s="1">
        <f>6*((AC38-AC130)/(AC129-AC130))+1</f>
        <v>2.1132055535101109</v>
      </c>
      <c r="CA38" s="1">
        <f>6*((AD38-AD130)/(AD129-AD130))+1</f>
        <v>1</v>
      </c>
      <c r="CB38" s="1">
        <f>6*((AE38-AE130)/(AE129-AE130))+1</f>
        <v>1.5753862313525775</v>
      </c>
      <c r="CC38" s="1">
        <f>6*((AF38-AF130)/(AF129-AF130))+1</f>
        <v>1.1474800668219849</v>
      </c>
      <c r="CD38" s="1">
        <f>6*((AH38-AH130)/(AH129-AH130))+1</f>
        <v>1.7136154704932296</v>
      </c>
      <c r="CE38" s="1">
        <f t="shared" si="24"/>
        <v>4.8379761758422308</v>
      </c>
      <c r="CF38" s="1">
        <f>6*((AN38-AN129)/(AN130-AN129))+1</f>
        <v>5.4199887575176753</v>
      </c>
      <c r="CG38" s="1">
        <f>6*((AO38-AO129)/(AO130-AO129))+1</f>
        <v>5.7922956715454363</v>
      </c>
      <c r="CH38" s="1">
        <f>6*((AQ38-AQ129)/(AQ130-AQ129))+1</f>
        <v>6.939579267852328</v>
      </c>
      <c r="CI38" s="1">
        <f t="shared" si="25"/>
        <v>3.7817128139085643</v>
      </c>
      <c r="CJ38" s="1">
        <f>6*((AS38-AS130)/(AS129-AS130))+1</f>
        <v>1.3401001290846746</v>
      </c>
      <c r="CK38" s="1">
        <f t="shared" si="26"/>
        <v>6.401936795162551</v>
      </c>
      <c r="CL38" s="1">
        <f>6*((AV38-AV130)/(AV129-AV130))+1</f>
        <v>3.1519416161692115</v>
      </c>
      <c r="CM38" s="1">
        <f>6*((AW38-AW130)/(AW129-AW130))+1</f>
        <v>5.799847222026882</v>
      </c>
      <c r="CN38" s="1">
        <f>6*((AY38-AY130)/(AY129-AY130))+1</f>
        <v>5.9247048683306076</v>
      </c>
      <c r="CO38" s="1">
        <f t="shared" si="27"/>
        <v>6.5460755176613894</v>
      </c>
      <c r="CP38" s="1">
        <f>6*((BB38-BB130)/(BB129-BB130))+1</f>
        <v>1.3943260706845853</v>
      </c>
      <c r="CQ38" s="1">
        <f>6*((BC38-BC130)/(BC129-BC130))+1</f>
        <v>7</v>
      </c>
      <c r="CR38" s="1">
        <f t="shared" si="28"/>
        <v>3.7608809074616891</v>
      </c>
      <c r="CS38" s="62" t="s">
        <v>438</v>
      </c>
    </row>
    <row r="39" spans="1:97">
      <c r="A39" s="6" t="s">
        <v>172</v>
      </c>
      <c r="B39" s="5" t="s">
        <v>173</v>
      </c>
      <c r="C39" s="20">
        <v>23.34</v>
      </c>
      <c r="D39" s="20">
        <v>2.4932091579355841E-2</v>
      </c>
      <c r="E39" s="23">
        <v>20.95</v>
      </c>
      <c r="F39" s="23">
        <v>2687</v>
      </c>
      <c r="G39" s="23">
        <v>18809</v>
      </c>
      <c r="H39" s="21">
        <v>7.66</v>
      </c>
      <c r="I39" s="31">
        <v>359719.34064513654</v>
      </c>
      <c r="J39" s="31">
        <v>38381.971773509322</v>
      </c>
      <c r="K39" s="31">
        <v>30553.939056778388</v>
      </c>
      <c r="L39" s="1">
        <v>18.100000000000001</v>
      </c>
      <c r="M39" s="1">
        <v>16.8</v>
      </c>
      <c r="N39" s="1">
        <v>144.30000000000001</v>
      </c>
      <c r="O39" s="1">
        <v>0.11515327900659682</v>
      </c>
      <c r="P39" s="1">
        <v>88.6</v>
      </c>
      <c r="Q39" s="1">
        <v>19.600000000000001</v>
      </c>
      <c r="R39" s="1">
        <v>0.94106862231534838</v>
      </c>
      <c r="S39" s="1">
        <v>5.5663790704146951E-4</v>
      </c>
      <c r="T39" s="19">
        <v>0</v>
      </c>
      <c r="U39" s="24">
        <v>14.869470802919707</v>
      </c>
      <c r="V39" s="1">
        <v>5.3975747111742875E-3</v>
      </c>
      <c r="W39" s="1">
        <v>1032.5040688212043</v>
      </c>
      <c r="X39" s="17">
        <v>0</v>
      </c>
      <c r="Y39" s="25">
        <v>0</v>
      </c>
      <c r="Z39" s="25">
        <v>0</v>
      </c>
      <c r="AA39" s="1">
        <v>5.8207217694994178E-4</v>
      </c>
      <c r="AB39" s="1">
        <v>4550.8925106713232</v>
      </c>
      <c r="AC39" s="1">
        <v>560.87694690264971</v>
      </c>
      <c r="AD39" s="1">
        <v>54.47</v>
      </c>
      <c r="AE39" s="24">
        <v>129.36107944544048</v>
      </c>
      <c r="AF39" s="24">
        <v>3.4245246410554908</v>
      </c>
      <c r="AG39" s="24">
        <v>0.44300020415444791</v>
      </c>
      <c r="AH39" s="24">
        <v>2.9685681024447033E-2</v>
      </c>
      <c r="AI39" s="24">
        <v>1.9014357780364766</v>
      </c>
      <c r="AJ39" s="24">
        <v>73.88436166084594</v>
      </c>
      <c r="AK39" s="24">
        <v>21.730694606131159</v>
      </c>
      <c r="AL39" s="24">
        <v>3.1043849437330229</v>
      </c>
      <c r="AM39" s="24">
        <v>13.392857142857142</v>
      </c>
      <c r="AN39" s="24">
        <v>5154</v>
      </c>
      <c r="AO39" s="1">
        <v>606.35294117647061</v>
      </c>
      <c r="AP39" s="24">
        <v>0</v>
      </c>
      <c r="AQ39" s="24">
        <v>18.688235294117646</v>
      </c>
      <c r="AR39" s="24">
        <v>410</v>
      </c>
      <c r="AS39" s="24">
        <v>3692.7802648428406</v>
      </c>
      <c r="AT39" s="26">
        <v>20.372526193247964</v>
      </c>
      <c r="AU39" s="24">
        <v>54411.810914110378</v>
      </c>
      <c r="AV39" s="24">
        <v>0.96157786885245899</v>
      </c>
      <c r="AW39" s="26">
        <v>0.93903688524590168</v>
      </c>
      <c r="AX39" s="24">
        <v>0.68237704918032782</v>
      </c>
      <c r="AY39" s="24">
        <v>-8.1902452749014597E-3</v>
      </c>
      <c r="AZ39" s="24">
        <v>8.2987551867219924</v>
      </c>
      <c r="BA39" s="24">
        <v>0.25251912088934547</v>
      </c>
      <c r="BB39" s="24">
        <v>-0.39346345090448648</v>
      </c>
      <c r="BC39" s="26">
        <v>-0.6432336059131204</v>
      </c>
      <c r="BD39" s="26">
        <v>-3.5107033639143734E-2</v>
      </c>
      <c r="BE39" s="26">
        <v>156102.6849158502</v>
      </c>
      <c r="BG39" s="1">
        <f t="shared" si="29"/>
        <v>5.036447638603696</v>
      </c>
      <c r="BH39" s="1">
        <f t="shared" si="30"/>
        <v>1.6508047454793366</v>
      </c>
      <c r="BI39" s="1">
        <f t="shared" si="16"/>
        <v>4.1557093425605531</v>
      </c>
      <c r="BJ39" s="1">
        <f t="shared" si="17"/>
        <v>6.2249907955478765</v>
      </c>
      <c r="BK39" s="1">
        <f t="shared" si="31"/>
        <v>6.3234589179436078</v>
      </c>
      <c r="BL39" s="1">
        <f t="shared" si="18"/>
        <v>2.2398142036587556</v>
      </c>
      <c r="BM39" s="1">
        <f t="shared" si="19"/>
        <v>1.064885553681957</v>
      </c>
      <c r="BN39" s="1">
        <f t="shared" si="20"/>
        <v>1.0240032670998891</v>
      </c>
      <c r="BO39" s="1">
        <f t="shared" si="21"/>
        <v>1.0478386167146974</v>
      </c>
      <c r="BP39" s="1">
        <f>6*((O39-O130)/(O129-O130))+1</f>
        <v>1.0057824603323999</v>
      </c>
      <c r="BQ39" s="1">
        <f>6*((P39-P130)/(P129-P130))+1</f>
        <v>1.1618993135011442</v>
      </c>
      <c r="BR39" s="1">
        <f>6*((Q39-Q130)/(Q129-Q130))+1</f>
        <v>1.1809954751131222</v>
      </c>
      <c r="BS39" s="1">
        <f>6*((R39-R130)/(R129-R130))+1</f>
        <v>5.3158693780600483</v>
      </c>
      <c r="BT39" s="1">
        <f>6*((U39-U130)/(U129-U130))+1</f>
        <v>2.8473043186096771</v>
      </c>
      <c r="BU39" s="1">
        <f t="shared" si="22"/>
        <v>2.2279512996976818</v>
      </c>
      <c r="BV39" s="1">
        <f t="shared" si="23"/>
        <v>1</v>
      </c>
      <c r="BW39" s="1">
        <f>6*((Y39-Y130)/(Y129-Y130))+1</f>
        <v>1</v>
      </c>
      <c r="BX39" s="1">
        <f>6*((Z39-Z130)/(Z129-Z130))+1</f>
        <v>1.8638341390956124</v>
      </c>
      <c r="BY39" s="1">
        <f>6*((AB39-AB130)/(AB129-AB130))+1</f>
        <v>3.6719534220241896</v>
      </c>
      <c r="BZ39" s="1">
        <f>6*((AC39-AC130)/(AC129-AC130))+1</f>
        <v>1.0349025090780588</v>
      </c>
      <c r="CA39" s="1">
        <f>6*((AD39-AD130)/(AD129-AD130))+1</f>
        <v>1</v>
      </c>
      <c r="CB39" s="1">
        <f>6*((AE39-AE130)/(AE129-AE130))+1</f>
        <v>1.0337564603685299</v>
      </c>
      <c r="CC39" s="1">
        <f>6*((AF39-AF130)/(AF129-AF130))+1</f>
        <v>3.6345630733654275</v>
      </c>
      <c r="CD39" s="1">
        <f>6*((AH39-AH130)/(AH129-AH130))+1</f>
        <v>1.6138950267161087</v>
      </c>
      <c r="CE39" s="1">
        <f t="shared" si="24"/>
        <v>4.237205377499409</v>
      </c>
      <c r="CF39" s="1">
        <f>6*((AN39-AN129)/(AN130-AN129))+1</f>
        <v>6.0141729261720789</v>
      </c>
      <c r="CG39" s="1">
        <f>6*((AO39-AO129)/(AO130-AO129))+1</f>
        <v>6.4012626650917106</v>
      </c>
      <c r="CH39" s="1">
        <f>6*((AQ39-AQ129)/(AQ130-AQ129))+1</f>
        <v>6.8129323879701831</v>
      </c>
      <c r="CI39" s="1">
        <f t="shared" si="25"/>
        <v>5.3696072118480362</v>
      </c>
      <c r="CJ39" s="1">
        <f>6*((AS39-AS130)/(AS129-AS130))+1</f>
        <v>2.7534457076894689</v>
      </c>
      <c r="CK39" s="1">
        <f t="shared" si="26"/>
        <v>6.8187020578782134</v>
      </c>
      <c r="CL39" s="1">
        <f>6*((AV39-AV130)/(AV129-AV130))+1</f>
        <v>5.9064672094003292</v>
      </c>
      <c r="CM39" s="1">
        <f>6*((AW39-AW130)/(AW129-AW130))+1</f>
        <v>6.6984768410621944</v>
      </c>
      <c r="CN39" s="1">
        <f>6*((AY39-AY130)/(AY129-AY130))+1</f>
        <v>2.0394161821279502</v>
      </c>
      <c r="CO39" s="1">
        <f t="shared" si="27"/>
        <v>6.0335269709543571</v>
      </c>
      <c r="CP39" s="1">
        <f>6*((BB39-BB130)/(BB129-BB130))+1</f>
        <v>2.0603098084852443</v>
      </c>
      <c r="CQ39" s="1">
        <f>6*((BC39-BC130)/(BC129-BC130))+1</f>
        <v>2.2065283813293788</v>
      </c>
      <c r="CR39" s="1">
        <f t="shared" si="28"/>
        <v>3.289532802290835</v>
      </c>
      <c r="CS39" s="62" t="s">
        <v>369</v>
      </c>
    </row>
    <row r="40" spans="1:97" ht="28">
      <c r="A40" s="6" t="s">
        <v>175</v>
      </c>
      <c r="B40" s="5" t="s">
        <v>174</v>
      </c>
      <c r="C40" s="20">
        <v>15.79</v>
      </c>
      <c r="D40" s="20">
        <v>6.2782303187471786E-2</v>
      </c>
      <c r="E40" s="23">
        <v>10.5</v>
      </c>
      <c r="F40" s="23">
        <v>3066.4</v>
      </c>
      <c r="G40" s="23">
        <v>23873.9</v>
      </c>
      <c r="H40" s="21">
        <v>9.2899999999999991</v>
      </c>
      <c r="I40" s="31">
        <v>0</v>
      </c>
      <c r="J40" s="31">
        <v>125201.98035666798</v>
      </c>
      <c r="K40" s="31">
        <v>68472.508156763084</v>
      </c>
      <c r="L40" s="1">
        <v>766.7</v>
      </c>
      <c r="M40" s="1">
        <v>114.2</v>
      </c>
      <c r="N40" s="1">
        <v>75</v>
      </c>
      <c r="O40" s="1">
        <v>1.9931273683512316</v>
      </c>
      <c r="P40" s="1">
        <v>678.8</v>
      </c>
      <c r="Q40" s="1">
        <v>101.1</v>
      </c>
      <c r="R40" s="1">
        <v>0.94930087410471364</v>
      </c>
      <c r="S40" s="1">
        <v>8.9805919429676974E-4</v>
      </c>
      <c r="T40" s="19">
        <v>1.0698368070934459E-5</v>
      </c>
      <c r="U40" s="24">
        <v>10.357561018747788</v>
      </c>
      <c r="V40" s="1">
        <v>4.3815400700883975E-3</v>
      </c>
      <c r="W40" s="1">
        <v>944.13768375761924</v>
      </c>
      <c r="X40" s="17">
        <v>9.8767334030866929E-3</v>
      </c>
      <c r="Y40" s="25">
        <v>0.20020712040585328</v>
      </c>
      <c r="Z40" s="25">
        <v>1.0329609194466218</v>
      </c>
      <c r="AA40" s="1">
        <v>4.1081733392388323E-4</v>
      </c>
      <c r="AB40" s="1">
        <v>1347.4201304559001</v>
      </c>
      <c r="AC40" s="1">
        <v>17144.681549750421</v>
      </c>
      <c r="AD40" s="1">
        <v>54.47</v>
      </c>
      <c r="AE40" s="24">
        <v>1468.4541336928564</v>
      </c>
      <c r="AF40" s="24">
        <v>0.11115604425700905</v>
      </c>
      <c r="AG40" s="24">
        <v>0.16322755267415101</v>
      </c>
      <c r="AH40" s="24">
        <v>0.2812643759320953</v>
      </c>
      <c r="AI40" s="24">
        <v>1.6785739503296166</v>
      </c>
      <c r="AJ40" s="24">
        <v>75.371928765986041</v>
      </c>
      <c r="AK40" s="24">
        <v>14.577596333455295</v>
      </c>
      <c r="AL40" s="24">
        <v>1.7523926900190645</v>
      </c>
      <c r="AM40" s="24">
        <v>7.7792455599589019</v>
      </c>
      <c r="AN40" s="24">
        <v>15578.7</v>
      </c>
      <c r="AO40" s="1">
        <v>1718.2389705882354</v>
      </c>
      <c r="AP40" s="24">
        <v>1236.4047619047619</v>
      </c>
      <c r="AQ40" s="24">
        <v>22.789649122807017</v>
      </c>
      <c r="AR40" s="24">
        <v>364.70967741935482</v>
      </c>
      <c r="AS40" s="24">
        <v>1501.2630904161881</v>
      </c>
      <c r="AT40" s="26">
        <v>23.944521536884761</v>
      </c>
      <c r="AU40" s="24">
        <v>36684.022735637809</v>
      </c>
      <c r="AV40" s="24">
        <v>0.91988715105919616</v>
      </c>
      <c r="AW40" s="26">
        <v>0.87386656107701444</v>
      </c>
      <c r="AX40" s="24">
        <v>0.90617699465452384</v>
      </c>
      <c r="AY40" s="24">
        <v>4.6102374641752909E-2</v>
      </c>
      <c r="AZ40" s="24">
        <v>6.3638993346832518</v>
      </c>
      <c r="BA40" s="24">
        <v>6.8985669656756204E-2</v>
      </c>
      <c r="BB40" s="24">
        <v>3.7313766657133533E-2</v>
      </c>
      <c r="BC40" s="26">
        <v>-0.85412972069104964</v>
      </c>
      <c r="BD40" s="26">
        <v>-1.3216758824097081E-2</v>
      </c>
      <c r="BE40" s="26">
        <v>95042.832710145405</v>
      </c>
      <c r="BG40" s="1">
        <f t="shared" si="29"/>
        <v>6.1991786447638608</v>
      </c>
      <c r="BH40" s="1">
        <f t="shared" si="30"/>
        <v>2.8435974444225542</v>
      </c>
      <c r="BI40" s="1">
        <f t="shared" si="16"/>
        <v>5.9636678200692037</v>
      </c>
      <c r="BJ40" s="1">
        <f t="shared" si="17"/>
        <v>6.09604916593503</v>
      </c>
      <c r="BK40" s="1">
        <f t="shared" si="31"/>
        <v>6.0896322485582717</v>
      </c>
      <c r="BL40" s="1">
        <f t="shared" si="18"/>
        <v>1.0199127146164999</v>
      </c>
      <c r="BM40" s="1">
        <f t="shared" si="19"/>
        <v>1.2293171603281374</v>
      </c>
      <c r="BN40" s="1">
        <f t="shared" si="20"/>
        <v>1.0639772776085112</v>
      </c>
      <c r="BO40" s="1">
        <f t="shared" si="21"/>
        <v>1.6092219020172911</v>
      </c>
      <c r="BP40" s="1">
        <f>6*((O40-O130)/(O129-O130))+1</f>
        <v>1.1399974778544641</v>
      </c>
      <c r="BQ40" s="1">
        <f>6*((P40-P130)/(P129-P130))+1</f>
        <v>2.8501144164759724</v>
      </c>
      <c r="BR40" s="1">
        <f>6*((Q40-Q130)/(Q129-Q130))+1</f>
        <v>2.6561085972850682</v>
      </c>
      <c r="BS40" s="1">
        <f>6*((R40-R130)/(R129-R130))+1</f>
        <v>5.6214130778767259</v>
      </c>
      <c r="BT40" s="1">
        <f>6*((U40-U130)/(U129-U130))+1</f>
        <v>2.2867685376159486</v>
      </c>
      <c r="BU40" s="1">
        <f t="shared" si="22"/>
        <v>1.9968028441744323</v>
      </c>
      <c r="BV40" s="1">
        <f t="shared" si="23"/>
        <v>2.2246784291051043</v>
      </c>
      <c r="BW40" s="1">
        <f>6*((Y40-Y130)/(Y129-Y130))+1</f>
        <v>3.5146483501140895</v>
      </c>
      <c r="BX40" s="1">
        <f>6*((Z40-Z130)/(Z129-Z130))+1</f>
        <v>1.8752923217227448</v>
      </c>
      <c r="BY40" s="1">
        <f>6*((AB40-AB130)/(AB129-AB130))+1</f>
        <v>1.7911071993095335</v>
      </c>
      <c r="BZ40" s="1">
        <f>6*((AC40-AC130)/(AC129-AC130))+1</f>
        <v>2.1423116878310964</v>
      </c>
      <c r="CA40" s="1">
        <f>6*((AD40-AD130)/(AD129-AD130))+1</f>
        <v>1</v>
      </c>
      <c r="CB40" s="1">
        <f>6*((AE40-AE130)/(AE129-AE130))+1</f>
        <v>1.4928824101255529</v>
      </c>
      <c r="CC40" s="1">
        <f>6*((AF40-AF130)/(AF129-AF130))+1</f>
        <v>1.0813525140154383</v>
      </c>
      <c r="CD40" s="1">
        <f>6*((AH40-AH130)/(AH129-AH130))+1</f>
        <v>1.6931706353703047</v>
      </c>
      <c r="CE40" s="1">
        <f t="shared" si="24"/>
        <v>4.9875074369169203</v>
      </c>
      <c r="CF40" s="1">
        <f>6*((AN40-AN129)/(AN130-AN129))+1</f>
        <v>3.6836358320971203</v>
      </c>
      <c r="CG40" s="1">
        <f>6*((AO40-AO129)/(AO130-AO129))+1</f>
        <v>5.3033415819019618</v>
      </c>
      <c r="CH40" s="1">
        <f>6*((AQ40-AQ129)/(AQ130-AQ129))+1</f>
        <v>6.7053550046369281</v>
      </c>
      <c r="CI40" s="1">
        <f t="shared" si="25"/>
        <v>4.8446710840620648</v>
      </c>
      <c r="CJ40" s="1">
        <f>6*((AS40-AS130)/(AS129-AS130))+1</f>
        <v>1.486668831306591</v>
      </c>
      <c r="CK40" s="1">
        <f t="shared" si="26"/>
        <v>6.7925398147101141</v>
      </c>
      <c r="CL40" s="1">
        <f>6*((AV40-AV130)/(AV129-AV130))+1</f>
        <v>4.0772865368446576</v>
      </c>
      <c r="CM40" s="1">
        <f>6*((AW40-AW130)/(AW129-AW130))+1</f>
        <v>6.1483288609924767</v>
      </c>
      <c r="CN40" s="1">
        <f>6*((AY40-AY130)/(AY129-AY130))+1</f>
        <v>5.9335897634070864</v>
      </c>
      <c r="CO40" s="1">
        <f t="shared" si="27"/>
        <v>6.2588602834827878</v>
      </c>
      <c r="CP40" s="1">
        <f>6*((BB40-BB130)/(BB129-BB130))+1</f>
        <v>2.8660111065393341</v>
      </c>
      <c r="CQ40" s="1">
        <f>6*((BC40-BC130)/(BC129-BC130))+1</f>
        <v>1.4607638636171021</v>
      </c>
      <c r="CR40" s="1">
        <f t="shared" si="28"/>
        <v>3.4062098075057023</v>
      </c>
      <c r="CS40" s="62" t="s">
        <v>392</v>
      </c>
    </row>
    <row r="41" spans="1:97">
      <c r="A41" s="6" t="s">
        <v>177</v>
      </c>
      <c r="B41" s="5" t="s">
        <v>178</v>
      </c>
      <c r="C41" s="20">
        <v>25.17</v>
      </c>
      <c r="D41" s="20">
        <v>5.0982379774007928E-2</v>
      </c>
      <c r="E41" s="23">
        <v>21.58</v>
      </c>
      <c r="F41" s="23">
        <v>2200.5</v>
      </c>
      <c r="G41" s="23">
        <v>21125.1</v>
      </c>
      <c r="H41" s="21">
        <v>7.61</v>
      </c>
      <c r="I41" s="31">
        <v>14546.023107671563</v>
      </c>
      <c r="J41" s="31">
        <v>42819.935553381467</v>
      </c>
      <c r="K41" s="31">
        <v>134586.31337858157</v>
      </c>
      <c r="L41" s="1">
        <v>65.400000000000006</v>
      </c>
      <c r="M41" s="1">
        <v>52</v>
      </c>
      <c r="N41" s="1">
        <v>0</v>
      </c>
      <c r="O41" s="1">
        <v>0.45174562475775915</v>
      </c>
      <c r="P41" s="1">
        <v>81.2</v>
      </c>
      <c r="Q41" s="1">
        <v>83.8</v>
      </c>
      <c r="R41" s="1">
        <v>0.95527903469079944</v>
      </c>
      <c r="S41" s="1">
        <v>7.894529091339702E-4</v>
      </c>
      <c r="T41" s="19">
        <v>0</v>
      </c>
      <c r="U41" s="24">
        <v>4.3248531139835489</v>
      </c>
      <c r="V41" s="1">
        <v>1.3011198029790414E-3</v>
      </c>
      <c r="W41" s="1">
        <v>787.59689922480618</v>
      </c>
      <c r="X41" s="17">
        <v>4.838853939954086E-2</v>
      </c>
      <c r="Y41" s="25">
        <v>0.31629945439909363</v>
      </c>
      <c r="Z41" s="25">
        <v>1.4053755294884329</v>
      </c>
      <c r="AA41" s="1">
        <v>6.5591365791121319E-4</v>
      </c>
      <c r="AB41" s="1">
        <v>4298.5331442115621</v>
      </c>
      <c r="AC41" s="1">
        <v>1464.4240010186791</v>
      </c>
      <c r="AD41" s="1">
        <v>54.47</v>
      </c>
      <c r="AE41" s="24">
        <v>281.91769617231881</v>
      </c>
      <c r="AF41" s="24">
        <v>2.0488357532572077</v>
      </c>
      <c r="AG41" s="24">
        <v>0.57760305539374934</v>
      </c>
      <c r="AH41" s="24">
        <v>0.86986076741897977</v>
      </c>
      <c r="AI41" s="24">
        <v>2.0214066366536478</v>
      </c>
      <c r="AJ41" s="24">
        <v>73.13437285710026</v>
      </c>
      <c r="AK41" s="24">
        <v>22.807906741003549</v>
      </c>
      <c r="AL41" s="24">
        <v>8.3778062669568598</v>
      </c>
      <c r="AM41" s="24">
        <v>18.300653594771244</v>
      </c>
      <c r="AN41" s="24">
        <v>3354.1</v>
      </c>
      <c r="AO41" s="1">
        <v>332.08910891089107</v>
      </c>
      <c r="AP41" s="24">
        <v>1118.0333333333333</v>
      </c>
      <c r="AQ41" s="24">
        <v>16.939189189189189</v>
      </c>
      <c r="AR41" s="24">
        <v>168.28571428571428</v>
      </c>
      <c r="AS41" s="24">
        <v>2238.0958939805014</v>
      </c>
      <c r="AT41" s="26">
        <v>199.57793953668644</v>
      </c>
      <c r="AU41" s="24">
        <v>43660.713783687999</v>
      </c>
      <c r="AV41" s="24">
        <v>0.94426843317972353</v>
      </c>
      <c r="AW41" s="26">
        <v>0.6964285714285714</v>
      </c>
      <c r="AX41" s="24">
        <v>0.81033986175115202</v>
      </c>
      <c r="AY41" s="24">
        <v>4.3098981449123913E-2</v>
      </c>
      <c r="AZ41" s="24">
        <v>20.408163265306122</v>
      </c>
      <c r="BA41" s="24">
        <v>0.17801979766168297</v>
      </c>
      <c r="BB41" s="24">
        <v>-0.57202365223961027</v>
      </c>
      <c r="BC41" s="26">
        <v>-0.88557096317869732</v>
      </c>
      <c r="BD41" s="26">
        <v>-0.36570808889273776</v>
      </c>
      <c r="BE41" s="26">
        <v>115609.37878098043</v>
      </c>
      <c r="BG41" s="1">
        <f t="shared" si="29"/>
        <v>4.754620123203285</v>
      </c>
      <c r="BH41" s="1">
        <f t="shared" si="30"/>
        <v>2.471740540651616</v>
      </c>
      <c r="BI41" s="1">
        <f t="shared" si="16"/>
        <v>4.046712802768166</v>
      </c>
      <c r="BJ41" s="1">
        <f t="shared" si="17"/>
        <v>6.3903310770625046</v>
      </c>
      <c r="BK41" s="1">
        <f t="shared" si="31"/>
        <v>6.2165336185372269</v>
      </c>
      <c r="BL41" s="1">
        <f t="shared" si="18"/>
        <v>1.0692420479152529</v>
      </c>
      <c r="BM41" s="1">
        <f t="shared" si="19"/>
        <v>1.0732907764695472</v>
      </c>
      <c r="BN41" s="1">
        <f t="shared" si="20"/>
        <v>1.1336748956207643</v>
      </c>
      <c r="BO41" s="1">
        <f t="shared" si="21"/>
        <v>1.2507204610951008</v>
      </c>
      <c r="BP41" s="1">
        <f>6*((O41-O130)/(O129-O130))+1</f>
        <v>1.0298380358800636</v>
      </c>
      <c r="BQ41" s="1">
        <f>6*((P41-P130)/(P129-P130))+1</f>
        <v>1.1407322654462242</v>
      </c>
      <c r="BR41" s="1">
        <f>6*((Q41-Q130)/(Q129-Q130))+1</f>
        <v>2.3429864253393666</v>
      </c>
      <c r="BS41" s="1">
        <f>6*((R41-R130)/(R129-R130))+1</f>
        <v>5.8432951765183816</v>
      </c>
      <c r="BT41" s="1">
        <f>6*((U41-U130)/(U129-U130))+1</f>
        <v>1.5372968507558165</v>
      </c>
      <c r="BU41" s="1">
        <f t="shared" si="22"/>
        <v>1.2960054911000778</v>
      </c>
      <c r="BV41" s="1">
        <f t="shared" si="23"/>
        <v>7</v>
      </c>
      <c r="BW41" s="1">
        <f>6*((Y41-Y130)/(Y129-Y130))+1</f>
        <v>4.9727952708889456</v>
      </c>
      <c r="BX41" s="1">
        <f>6*((Z41-Z130)/(Z129-Z130))+1</f>
        <v>1.8794233537245726</v>
      </c>
      <c r="BY41" s="1">
        <f>6*((AB41-AB130)/(AB129-AB130))+1</f>
        <v>3.5237863380487111</v>
      </c>
      <c r="BZ41" s="1">
        <f>6*((AC41-AC130)/(AC129-AC130))+1</f>
        <v>1.0952382598376604</v>
      </c>
      <c r="CA41" s="1">
        <f>6*((AD41-AD130)/(AD129-AD130))+1</f>
        <v>1</v>
      </c>
      <c r="CB41" s="1">
        <f>6*((AE41-AE130)/(AE129-AE130))+1</f>
        <v>1.086062535233365</v>
      </c>
      <c r="CC41" s="1">
        <f>6*((AF41-AF130)/(AF129-AF130))+1</f>
        <v>2.574486811973661</v>
      </c>
      <c r="CD41" s="1">
        <f>6*((AH41-AH130)/(AH129-AH130))+1</f>
        <v>1.8786447559190058</v>
      </c>
      <c r="CE41" s="1">
        <f t="shared" si="24"/>
        <v>3.8589245308431082</v>
      </c>
      <c r="CF41" s="1">
        <f>6*((AN41-AN129)/(AN130-AN129))+1</f>
        <v>6.4165570442402746</v>
      </c>
      <c r="CG41" s="1">
        <f>6*((AO41-AO129)/(AO130-AO129))+1</f>
        <v>6.6720818280594312</v>
      </c>
      <c r="CH41" s="1">
        <f>6*((AQ41-AQ129)/(AQ130-AQ129))+1</f>
        <v>6.8588087152944981</v>
      </c>
      <c r="CI41" s="1">
        <f t="shared" si="25"/>
        <v>2.5680250206972679</v>
      </c>
      <c r="CJ41" s="1">
        <f>6*((AS41-AS130)/(AS129-AS130))+1</f>
        <v>1.9125850724420672</v>
      </c>
      <c r="CK41" s="1">
        <f t="shared" si="26"/>
        <v>5.5061539860329312</v>
      </c>
      <c r="CL41" s="1">
        <f>6*((AV41-AV130)/(AV129-AV130))+1</f>
        <v>5.1470155409877041</v>
      </c>
      <c r="CM41" s="1">
        <f>6*((AW41-AW130)/(AW129-AW130))+1</f>
        <v>4.6504515243729765</v>
      </c>
      <c r="CN41" s="1">
        <f>6*((AY41-AY130)/(AY129-AY130))+1</f>
        <v>5.7181694274040762</v>
      </c>
      <c r="CO41" s="1">
        <f t="shared" si="27"/>
        <v>4.6232653061224491</v>
      </c>
      <c r="CP41" s="1">
        <f>6*((BB41-BB130)/(BB129-BB130))+1</f>
        <v>1.7263409258900784</v>
      </c>
      <c r="CQ41" s="1">
        <f>6*((BC41-BC130)/(BC129-BC130))+1</f>
        <v>1.3495822846450785</v>
      </c>
      <c r="CR41" s="1">
        <f t="shared" si="28"/>
        <v>3.3409572735411159</v>
      </c>
      <c r="CS41" s="62" t="s">
        <v>391</v>
      </c>
    </row>
    <row r="42" spans="1:97">
      <c r="A42" s="6" t="s">
        <v>180</v>
      </c>
      <c r="B42" s="5" t="s">
        <v>181</v>
      </c>
      <c r="C42" s="20">
        <v>25.45</v>
      </c>
      <c r="D42" s="20">
        <v>1.6895459345300949E-2</v>
      </c>
      <c r="E42" s="23">
        <v>33.64</v>
      </c>
      <c r="F42" s="23">
        <v>4800</v>
      </c>
      <c r="G42" s="23">
        <v>14400</v>
      </c>
      <c r="H42" s="21">
        <v>5.98</v>
      </c>
      <c r="I42" s="31">
        <v>0</v>
      </c>
      <c r="J42" s="31">
        <v>27113.426267198349</v>
      </c>
      <c r="K42" s="31">
        <v>61982.956701357245</v>
      </c>
      <c r="L42" s="1">
        <v>2.1</v>
      </c>
      <c r="M42" s="1">
        <v>20</v>
      </c>
      <c r="N42" s="1">
        <v>53.7</v>
      </c>
      <c r="O42" s="1">
        <v>3.4243475637351035E-2</v>
      </c>
      <c r="P42" s="1">
        <v>69.3</v>
      </c>
      <c r="Q42" s="1">
        <v>23.5</v>
      </c>
      <c r="R42" s="1">
        <v>0.9629446640316206</v>
      </c>
      <c r="S42" s="1">
        <v>1.0261672652642381E-2</v>
      </c>
      <c r="T42" s="19">
        <v>0</v>
      </c>
      <c r="U42" s="24">
        <v>3.1006450137236965</v>
      </c>
      <c r="V42" s="1">
        <v>2.3213557260910712E-3</v>
      </c>
      <c r="W42" s="1">
        <v>578.00511508951399</v>
      </c>
      <c r="X42" s="17">
        <v>4.0730125207421933E-3</v>
      </c>
      <c r="Y42" s="25">
        <v>5.3100015085231558E-2</v>
      </c>
      <c r="Z42" s="25">
        <v>363.5023664122138</v>
      </c>
      <c r="AA42" s="1">
        <v>1.9610801025795746E-3</v>
      </c>
      <c r="AB42" s="1">
        <v>7200.2643686830597</v>
      </c>
      <c r="AC42" s="1">
        <v>64.753891791799248</v>
      </c>
      <c r="AD42" s="1">
        <v>54.47</v>
      </c>
      <c r="AE42" s="24">
        <v>78.712363732113076</v>
      </c>
      <c r="AF42" s="24">
        <v>5.4306833609895913</v>
      </c>
      <c r="AG42" s="24">
        <v>0.42746192402414707</v>
      </c>
      <c r="AH42" s="24">
        <v>0.2446824558756977</v>
      </c>
      <c r="AI42" s="24">
        <v>1.7197163976467038</v>
      </c>
      <c r="AJ42" s="24">
        <v>71.08161110273042</v>
      </c>
      <c r="AK42" s="24">
        <v>28.058530698446223</v>
      </c>
      <c r="AL42" s="24">
        <v>4.3747171519082819</v>
      </c>
      <c r="AM42" s="24">
        <v>12.244897959183673</v>
      </c>
      <c r="AN42" s="24">
        <v>1657.25</v>
      </c>
      <c r="AO42" s="1">
        <v>473.5</v>
      </c>
      <c r="AP42" s="24">
        <v>0</v>
      </c>
      <c r="AQ42" s="24">
        <v>20.203883495145632</v>
      </c>
      <c r="AR42" s="24">
        <v>143</v>
      </c>
      <c r="AS42" s="24">
        <v>8347.9532161713687</v>
      </c>
      <c r="AT42" s="26">
        <v>0</v>
      </c>
      <c r="AU42" s="24">
        <v>9768.2745198067951</v>
      </c>
      <c r="AV42" s="24">
        <v>0.89408528198074277</v>
      </c>
      <c r="AW42" s="26">
        <v>0.81499312242090782</v>
      </c>
      <c r="AX42" s="24">
        <v>0.72489683631361757</v>
      </c>
      <c r="AY42" s="24">
        <v>3.4025244977918333E-2</v>
      </c>
      <c r="AZ42" s="24">
        <v>5.4945054945054945</v>
      </c>
      <c r="BA42" s="24">
        <v>0.24152719275312354</v>
      </c>
      <c r="BB42" s="24">
        <v>-0.12063013433586367</v>
      </c>
      <c r="BC42" s="26">
        <v>-0.60333131491169445</v>
      </c>
      <c r="BD42" s="26">
        <v>-1.0654037530796769E-2</v>
      </c>
      <c r="BE42" s="26">
        <v>33224.16202760351</v>
      </c>
      <c r="BG42" s="1">
        <f t="shared" si="29"/>
        <v>4.7114989733059556</v>
      </c>
      <c r="BH42" s="1">
        <f t="shared" si="30"/>
        <v>1.3975423238019653</v>
      </c>
      <c r="BI42" s="1">
        <f t="shared" si="16"/>
        <v>1.9602076124567469</v>
      </c>
      <c r="BJ42" s="1">
        <f t="shared" si="17"/>
        <v>5.5068736016313116</v>
      </c>
      <c r="BK42" s="1">
        <f t="shared" si="31"/>
        <v>6.5270052436992891</v>
      </c>
      <c r="BL42" s="1">
        <f t="shared" si="18"/>
        <v>1.0199127146164999</v>
      </c>
      <c r="BM42" s="1">
        <f t="shared" si="19"/>
        <v>1.0435436410006937</v>
      </c>
      <c r="BN42" s="1">
        <f t="shared" si="20"/>
        <v>1.0571359488286565</v>
      </c>
      <c r="BO42" s="1">
        <f t="shared" si="21"/>
        <v>1.0662824207492796</v>
      </c>
      <c r="BP42" s="1">
        <f>6*((O42-O130)/(O129-O130))+1</f>
        <v>1</v>
      </c>
      <c r="BQ42" s="1">
        <f>6*((P42-P130)/(P129-P130))+1</f>
        <v>1.1066933638443937</v>
      </c>
      <c r="BR42" s="1">
        <f>6*((Q42-Q130)/(Q129-Q130))+1</f>
        <v>1.2515837104072398</v>
      </c>
      <c r="BS42" s="1">
        <f>6*((R42-R130)/(R129-R130))+1</f>
        <v>6.1278084312324186</v>
      </c>
      <c r="BT42" s="1">
        <f>6*((U42-U130)/(U129-U130))+1</f>
        <v>1.3852077185694229</v>
      </c>
      <c r="BU42" s="1">
        <f t="shared" si="22"/>
        <v>1.5281097406605484</v>
      </c>
      <c r="BV42" s="1">
        <f t="shared" si="23"/>
        <v>1.5050384952244507</v>
      </c>
      <c r="BW42" s="1">
        <f>6*((Y42-Y130)/(Y129-Y130))+1</f>
        <v>1.6669486332675256</v>
      </c>
      <c r="BX42" s="1">
        <f>6*((Z42-Z130)/(Z129-Z130))+1</f>
        <v>5.8960065294869946</v>
      </c>
      <c r="BY42" s="1">
        <f>6*((AB42-AB130)/(AB129-AB130))+1</f>
        <v>5.2274720781184838</v>
      </c>
      <c r="BZ42" s="1">
        <f>6*((AC42-AC130)/(AC129-AC130))+1</f>
        <v>1.0017731254306894</v>
      </c>
      <c r="CA42" s="1">
        <f>6*((AD42-AD130)/(AD129-AD130))+1</f>
        <v>1</v>
      </c>
      <c r="CB42" s="1">
        <f>6*((AE42-AE130)/(AE129-AE130))+1</f>
        <v>1.0163908712990504</v>
      </c>
      <c r="CC42" s="1">
        <f>6*((AF42-AF130)/(AF129-AF130))+1</f>
        <v>5.1804658239429022</v>
      </c>
      <c r="CD42" s="1">
        <f>6*((AH42-AH130)/(AH129-AH130))+1</f>
        <v>1.681643212592018</v>
      </c>
      <c r="CE42" s="1">
        <f t="shared" si="24"/>
        <v>2.8235484684958996</v>
      </c>
      <c r="CF42" s="1">
        <f>6*((AN42-AN129)/(AN130-AN129))+1</f>
        <v>6.795903391672919</v>
      </c>
      <c r="CG42" s="1">
        <f>6*((AO42-AO129)/(AO130-AO129))+1</f>
        <v>6.532447014227369</v>
      </c>
      <c r="CH42" s="1">
        <f>6*((AQ42-AQ129)/(AQ130-AQ129))+1</f>
        <v>6.7731779339378155</v>
      </c>
      <c r="CI42" s="1">
        <f t="shared" si="25"/>
        <v>2.2749517063747584</v>
      </c>
      <c r="CJ42" s="1">
        <f>6*((AS42-AS130)/(AS129-AS130))+1</f>
        <v>5.4443055006768599</v>
      </c>
      <c r="CK42" s="1">
        <f t="shared" si="26"/>
        <v>6.9679158537936257</v>
      </c>
      <c r="CL42" s="1">
        <f>6*((AV42-AV130)/(AV129-AV130))+1</f>
        <v>2.9452292652918599</v>
      </c>
      <c r="CM42" s="1">
        <f>6*((AW42-AW130)/(AW129-AW130))+1</f>
        <v>5.6513372659763164</v>
      </c>
      <c r="CN42" s="1">
        <f>6*((AY42-AY130)/(AY129-AY130))+1</f>
        <v>5.067349759760468</v>
      </c>
      <c r="CO42" s="1">
        <f t="shared" si="27"/>
        <v>6.3601098901098894</v>
      </c>
      <c r="CP42" s="1">
        <f>6*((BB42-BB130)/(BB129-BB130))+1</f>
        <v>2.5706017838966355</v>
      </c>
      <c r="CQ42" s="1">
        <f>6*((BC42-BC130)/(BC129-BC130))+1</f>
        <v>2.3476296663655107</v>
      </c>
      <c r="CR42" s="1">
        <f t="shared" si="28"/>
        <v>3.3356662625607152</v>
      </c>
      <c r="CS42" s="62" t="s">
        <v>438</v>
      </c>
    </row>
    <row r="43" spans="1:97" ht="28">
      <c r="A43" s="6" t="s">
        <v>183</v>
      </c>
      <c r="B43" s="5" t="s">
        <v>184</v>
      </c>
      <c r="C43" s="20">
        <v>22.5</v>
      </c>
      <c r="D43" s="20">
        <v>3.2138363890812968E-2</v>
      </c>
      <c r="E43" s="23">
        <v>25.64</v>
      </c>
      <c r="F43" s="23">
        <v>3531.5</v>
      </c>
      <c r="G43" s="23">
        <v>14212</v>
      </c>
      <c r="H43" s="21">
        <v>7.35</v>
      </c>
      <c r="I43" s="31">
        <v>0</v>
      </c>
      <c r="J43" s="31">
        <v>60582.742310119276</v>
      </c>
      <c r="K43" s="31">
        <v>93298.890754463471</v>
      </c>
      <c r="L43" s="1">
        <v>170.2</v>
      </c>
      <c r="M43" s="1">
        <v>79.099999999999994</v>
      </c>
      <c r="N43" s="1">
        <v>0</v>
      </c>
      <c r="O43" s="1">
        <v>2.6118658203870457</v>
      </c>
      <c r="P43" s="1">
        <v>412.5</v>
      </c>
      <c r="Q43" s="1">
        <v>68</v>
      </c>
      <c r="R43" s="1">
        <v>0.95028639987615138</v>
      </c>
      <c r="S43" s="1">
        <v>0</v>
      </c>
      <c r="T43" s="19">
        <v>2.8272147693699552E-5</v>
      </c>
      <c r="U43" s="24">
        <v>5.766728769981742</v>
      </c>
      <c r="V43" s="1">
        <v>8.6288231677737314E-4</v>
      </c>
      <c r="W43" s="1">
        <v>1000</v>
      </c>
      <c r="X43" s="17">
        <v>2.468158493659971E-2</v>
      </c>
      <c r="Y43" s="25">
        <v>0.19348044274183288</v>
      </c>
      <c r="Z43" s="25">
        <v>0.9103541847948694</v>
      </c>
      <c r="AA43" s="1">
        <v>7.6334798772988795E-4</v>
      </c>
      <c r="AB43" s="1">
        <v>2267.0982881214572</v>
      </c>
      <c r="AC43" s="1">
        <v>4164.4585206592465</v>
      </c>
      <c r="AD43" s="1">
        <v>54.47</v>
      </c>
      <c r="AE43" s="24">
        <v>422.78466545860022</v>
      </c>
      <c r="AF43" s="24">
        <v>0.33714536124736716</v>
      </c>
      <c r="AG43" s="24">
        <v>0.14253988876588705</v>
      </c>
      <c r="AH43" s="24">
        <v>0.86913529636278819</v>
      </c>
      <c r="AI43" s="24">
        <v>1.9451237613265293</v>
      </c>
      <c r="AJ43" s="24">
        <v>73.826352468865295</v>
      </c>
      <c r="AK43" s="24">
        <v>23.112480739599384</v>
      </c>
      <c r="AL43" s="24">
        <v>3.8308760124962893</v>
      </c>
      <c r="AM43" s="24">
        <v>11.926605504587156</v>
      </c>
      <c r="AN43" s="24">
        <v>3537.05</v>
      </c>
      <c r="AO43" s="1">
        <v>696.95566502463055</v>
      </c>
      <c r="AP43" s="24">
        <v>4716.0666666666666</v>
      </c>
      <c r="AQ43" s="24">
        <v>19.896987727779845</v>
      </c>
      <c r="AR43" s="24">
        <v>283.40909090909093</v>
      </c>
      <c r="AS43" s="24">
        <v>1228.1201051723897</v>
      </c>
      <c r="AT43" s="26">
        <v>113.86112721052855</v>
      </c>
      <c r="AU43" s="24">
        <v>29434.54659009094</v>
      </c>
      <c r="AV43" s="24">
        <v>0.94975537780538943</v>
      </c>
      <c r="AW43" s="26">
        <v>0.70559913023219689</v>
      </c>
      <c r="AX43" s="24">
        <v>0.45523025549429214</v>
      </c>
      <c r="AY43" s="24">
        <v>4.8959089539750103E-2</v>
      </c>
      <c r="AZ43" s="24">
        <v>17.267494698576186</v>
      </c>
      <c r="BA43" s="24">
        <v>-0.16418023446523849</v>
      </c>
      <c r="BB43" s="24">
        <v>-0.36934664038065362</v>
      </c>
      <c r="BC43" s="26">
        <v>-0.8598257059635277</v>
      </c>
      <c r="BD43" s="26">
        <v>-0.25755150846210451</v>
      </c>
      <c r="BE43" s="26">
        <v>84803.765668015694</v>
      </c>
      <c r="BG43" s="1">
        <f t="shared" si="29"/>
        <v>5.1658110882956878</v>
      </c>
      <c r="BH43" s="1">
        <f t="shared" si="30"/>
        <v>1.8778996185198782</v>
      </c>
      <c r="BI43" s="1">
        <f t="shared" si="16"/>
        <v>3.344290657439446</v>
      </c>
      <c r="BJ43" s="1">
        <f t="shared" si="17"/>
        <v>5.9379818176668833</v>
      </c>
      <c r="BK43" s="1">
        <f t="shared" si="31"/>
        <v>6.5356844701093753</v>
      </c>
      <c r="BL43" s="1">
        <f t="shared" si="18"/>
        <v>1.0199127146164999</v>
      </c>
      <c r="BM43" s="1">
        <f t="shared" si="19"/>
        <v>1.1069324093283879</v>
      </c>
      <c r="BN43" s="1">
        <f t="shared" si="20"/>
        <v>1.0901494170749222</v>
      </c>
      <c r="BO43" s="1">
        <f t="shared" si="21"/>
        <v>1.4069164265129683</v>
      </c>
      <c r="BP43" s="1">
        <f>6*((O43-O130)/(O129-O130))+1</f>
        <v>1.1842174661134832</v>
      </c>
      <c r="BQ43" s="1">
        <f>6*((P43-P130)/(P129-P130))+1</f>
        <v>2.0883867276887873</v>
      </c>
      <c r="BR43" s="1">
        <f>6*((Q43-Q130)/(Q129-Q130))+1</f>
        <v>2.0570135746606333</v>
      </c>
      <c r="BS43" s="1">
        <f>6*((R43-R130)/(R129-R130))+1</f>
        <v>5.6579913067956671</v>
      </c>
      <c r="BT43" s="1">
        <f>6*((U43-U130)/(U129-U130))+1</f>
        <v>1.7164278475160115</v>
      </c>
      <c r="BU43" s="1">
        <f t="shared" si="22"/>
        <v>1.1963062151190498</v>
      </c>
      <c r="BV43" s="1">
        <f t="shared" si="23"/>
        <v>4.0604252878317588</v>
      </c>
      <c r="BW43" s="1">
        <f>6*((Y43-Y130)/(Y129-Y130))+1</f>
        <v>3.4301597022813439</v>
      </c>
      <c r="BX43" s="1">
        <f>6*((Z43-Z130)/(Z129-Z130))+1</f>
        <v>1.8739322989663092</v>
      </c>
      <c r="BY43" s="1">
        <f>6*((AB43-AB130)/(AB129-AB130))+1</f>
        <v>2.3310753912132567</v>
      </c>
      <c r="BZ43" s="1">
        <f>6*((AC43-AC130)/(AC129-AC130))+1</f>
        <v>1.275537237159581</v>
      </c>
      <c r="CA43" s="1">
        <f>6*((AD43-AD130)/(AD129-AD130))+1</f>
        <v>1</v>
      </c>
      <c r="CB43" s="1">
        <f>6*((AE43-AE130)/(AE129-AE130))+1</f>
        <v>1.1343606582486516</v>
      </c>
      <c r="CC43" s="1">
        <f>6*((AF43-AF130)/(AF129-AF130))+1</f>
        <v>1.2554950199224462</v>
      </c>
      <c r="CD43" s="1">
        <f>6*((AH43-AH130)/(AH129-AH130))+1</f>
        <v>1.8784161508713419</v>
      </c>
      <c r="CE43" s="1">
        <f t="shared" si="24"/>
        <v>4.2079465857058622</v>
      </c>
      <c r="CF43" s="1">
        <f>6*((AN43-AN129)/(AN130-AN129))+1</f>
        <v>6.3756568973429051</v>
      </c>
      <c r="CG43" s="1">
        <f>6*((AO43-AO129)/(AO130-AO129))+1</f>
        <v>6.3117978835619528</v>
      </c>
      <c r="CH43" s="1">
        <f>6*((AQ43-AQ129)/(AQ130-AQ129))+1</f>
        <v>6.7812276077791438</v>
      </c>
      <c r="CI43" s="1">
        <f t="shared" si="25"/>
        <v>3.9023590704208866</v>
      </c>
      <c r="CJ43" s="1">
        <f>6*((AS43-AS130)/(AS129-AS130))+1</f>
        <v>1.3287822212034524</v>
      </c>
      <c r="CK43" s="1">
        <f t="shared" si="26"/>
        <v>6.1339666990775275</v>
      </c>
      <c r="CL43" s="1">
        <f>6*((AV43-AV130)/(AV129-AV130))+1</f>
        <v>5.3877552929493069</v>
      </c>
      <c r="CM43" s="1">
        <f>6*((AW43-AW130)/(AW129-AW130))+1</f>
        <v>4.7278665820125649</v>
      </c>
      <c r="CN43" s="1">
        <f>6*((AY43-AY130)/(AY129-AY130))+1</f>
        <v>6.1384895030421358</v>
      </c>
      <c r="CO43" s="1">
        <f t="shared" si="27"/>
        <v>4.9890275674038174</v>
      </c>
      <c r="CP43" s="1">
        <f>6*((BB43-BB130)/(BB129-BB130))+1</f>
        <v>2.1054165243277487</v>
      </c>
      <c r="CQ43" s="1">
        <f>6*((BC43-BC130)/(BC129-BC130))+1</f>
        <v>1.4406218912811073</v>
      </c>
      <c r="CR43" s="1">
        <f t="shared" si="28"/>
        <v>3.2285469683800216</v>
      </c>
      <c r="CS43" s="62" t="s">
        <v>392</v>
      </c>
    </row>
    <row r="44" spans="1:97">
      <c r="A44" s="6" t="s">
        <v>186</v>
      </c>
      <c r="B44" s="5" t="s">
        <v>187</v>
      </c>
      <c r="C44" s="20">
        <v>20.94</v>
      </c>
      <c r="D44" s="20">
        <v>3.063465475525777E-2</v>
      </c>
      <c r="E44" s="23">
        <v>19.95</v>
      </c>
      <c r="F44" s="23">
        <v>1794.3</v>
      </c>
      <c r="G44" s="23">
        <v>20185.8</v>
      </c>
      <c r="H44" s="21">
        <v>8.02</v>
      </c>
      <c r="I44" s="31">
        <v>0</v>
      </c>
      <c r="J44" s="31">
        <v>44357.78985922748</v>
      </c>
      <c r="K44" s="31">
        <v>58003.925483614301</v>
      </c>
      <c r="L44" s="1">
        <v>24</v>
      </c>
      <c r="M44" s="1">
        <v>28.8</v>
      </c>
      <c r="N44" s="1">
        <v>24</v>
      </c>
      <c r="O44" s="1">
        <v>0.37334822259445377</v>
      </c>
      <c r="P44" s="1">
        <v>68.7</v>
      </c>
      <c r="Q44" s="1">
        <v>38.700000000000003</v>
      </c>
      <c r="R44" s="1">
        <v>0.9693749396193605</v>
      </c>
      <c r="S44" s="1">
        <v>8.9695036874626267E-4</v>
      </c>
      <c r="T44" s="19">
        <v>0</v>
      </c>
      <c r="U44" s="24">
        <v>13.19631825273011</v>
      </c>
      <c r="V44" s="1">
        <v>6.127647486351198E-3</v>
      </c>
      <c r="W44" s="1">
        <v>1000</v>
      </c>
      <c r="X44" s="17">
        <v>9.3802345058626464E-3</v>
      </c>
      <c r="Y44" s="25">
        <v>0.10247533966126932</v>
      </c>
      <c r="Z44" s="25">
        <v>6.1520902455209017</v>
      </c>
      <c r="AA44" s="1">
        <v>5.9557044481667602E-4</v>
      </c>
      <c r="AB44" s="1">
        <v>2355.0120975246605</v>
      </c>
      <c r="AC44" s="1">
        <v>690.95033654197391</v>
      </c>
      <c r="AD44" s="1">
        <v>54.47</v>
      </c>
      <c r="AE44" s="24">
        <v>243.26769864576301</v>
      </c>
      <c r="AF44" s="24">
        <v>1.4665922203610646</v>
      </c>
      <c r="AG44" s="24">
        <v>0.35677451429901591</v>
      </c>
      <c r="AH44" s="24">
        <v>0.2834543085799367</v>
      </c>
      <c r="AI44" s="24">
        <v>2.1068304485389913</v>
      </c>
      <c r="AJ44" s="24">
        <v>72.912711706681549</v>
      </c>
      <c r="AK44" s="24">
        <v>21.328866554997209</v>
      </c>
      <c r="AL44" s="24">
        <v>3.275637446491718</v>
      </c>
      <c r="AM44" s="24">
        <v>8.7260034904013963</v>
      </c>
      <c r="AN44" s="24">
        <v>6716.25</v>
      </c>
      <c r="AO44" s="1">
        <v>571.59574468085111</v>
      </c>
      <c r="AP44" s="24">
        <v>1492.5</v>
      </c>
      <c r="AQ44" s="24">
        <v>14.828571428571429</v>
      </c>
      <c r="AR44" s="24">
        <v>226.66666666666666</v>
      </c>
      <c r="AS44" s="24">
        <v>3084.5580528568771</v>
      </c>
      <c r="AT44" s="26">
        <v>0</v>
      </c>
      <c r="AU44" s="24">
        <v>25719.34995503346</v>
      </c>
      <c r="AV44" s="24">
        <v>0.97715863453815266</v>
      </c>
      <c r="AW44" s="26">
        <v>0.91089357429718876</v>
      </c>
      <c r="AX44" s="24">
        <v>0.86320281124497988</v>
      </c>
      <c r="AY44" s="24">
        <v>4.7760411559334297E-2</v>
      </c>
      <c r="AZ44" s="24">
        <v>21.922428330522767</v>
      </c>
      <c r="BA44" s="24">
        <v>0.45611582436019715</v>
      </c>
      <c r="BB44" s="24">
        <v>-0.28762900387877488</v>
      </c>
      <c r="BC44" s="26">
        <v>-0.84762647918659262</v>
      </c>
      <c r="BD44" s="26">
        <v>1.4934687641223181E-2</v>
      </c>
      <c r="BE44" s="26">
        <v>68860.906571853091</v>
      </c>
      <c r="BG44" s="1">
        <f t="shared" si="29"/>
        <v>5.4060574948665305</v>
      </c>
      <c r="BH44" s="1">
        <f t="shared" si="30"/>
        <v>1.8305124784744085</v>
      </c>
      <c r="BI44" s="1">
        <f t="shared" si="16"/>
        <v>4.3287197231833909</v>
      </c>
      <c r="BJ44" s="1">
        <f t="shared" si="17"/>
        <v>6.5283808660681411</v>
      </c>
      <c r="BK44" s="1">
        <f t="shared" si="31"/>
        <v>6.2598974343191074</v>
      </c>
      <c r="BL44" s="1">
        <f t="shared" si="18"/>
        <v>1.0199127146164999</v>
      </c>
      <c r="BM44" s="1">
        <f t="shared" si="19"/>
        <v>1.0762033752866251</v>
      </c>
      <c r="BN44" s="1">
        <f t="shared" si="20"/>
        <v>1.0529412273640151</v>
      </c>
      <c r="BO44" s="1">
        <f t="shared" si="21"/>
        <v>1.1170028818443805</v>
      </c>
      <c r="BP44" s="1">
        <f>6*((O44-O130)/(O129-O130))+1</f>
        <v>1.0242351317906337</v>
      </c>
      <c r="BQ44" s="1">
        <f>6*((P44-P130)/(P129-P130))+1</f>
        <v>1.1049771167048055</v>
      </c>
      <c r="BR44" s="1">
        <f>6*((Q44-Q130)/(Q129-Q130))+1</f>
        <v>1.5266968325791854</v>
      </c>
      <c r="BS44" s="1">
        <f>6*((R44-R130)/(R129-R130))+1</f>
        <v>6.3664709799723669</v>
      </c>
      <c r="BT44" s="1">
        <f>6*((U44-U130)/(U129-U130))+1</f>
        <v>2.6394407051278082</v>
      </c>
      <c r="BU44" s="1">
        <f t="shared" si="22"/>
        <v>2.3940432689846327</v>
      </c>
      <c r="BV44" s="1">
        <f t="shared" si="23"/>
        <v>2.1631144013350796</v>
      </c>
      <c r="BW44" s="1">
        <f>6*((Y44-Y130)/(Y129-Y130))+1</f>
        <v>2.2871142808717906</v>
      </c>
      <c r="BX44" s="1">
        <f>6*((Z44-Z130)/(Z129-Z130))+1</f>
        <v>1.9320765790995793</v>
      </c>
      <c r="BY44" s="1">
        <f>6*((AB44-AB130)/(AB129-AB130))+1</f>
        <v>2.3826919924243932</v>
      </c>
      <c r="BZ44" s="1">
        <f>6*((AC44-AC130)/(AC129-AC130))+1</f>
        <v>1.0435883606692775</v>
      </c>
      <c r="CA44" s="1">
        <f>6*((AD44-AD130)/(AD129-AD130))+1</f>
        <v>1</v>
      </c>
      <c r="CB44" s="1">
        <f>6*((AE44-AE130)/(AE129-AE130))+1</f>
        <v>1.07281086704929</v>
      </c>
      <c r="CC44" s="1">
        <f>6*((AF44-AF130)/(AF129-AF130))+1</f>
        <v>2.125822471477381</v>
      </c>
      <c r="CD44" s="1">
        <f>6*((AH44-AH130)/(AH129-AH130))+1</f>
        <v>1.6938607106711288</v>
      </c>
      <c r="CE44" s="1">
        <f t="shared" si="24"/>
        <v>3.7471226382916121</v>
      </c>
      <c r="CF44" s="1">
        <f>6*((AN44-AN129)/(AN130-AN129))+1</f>
        <v>5.664917640627305</v>
      </c>
      <c r="CG44" s="1">
        <f>6*((AO44-AO129)/(AO130-AO129))+1</f>
        <v>6.4355833218997631</v>
      </c>
      <c r="CH44" s="1">
        <f>6*((AQ44-AQ129)/(AQ130-AQ129))+1</f>
        <v>6.9141688289986334</v>
      </c>
      <c r="CI44" s="1">
        <f t="shared" si="25"/>
        <v>3.2446877012234383</v>
      </c>
      <c r="CJ44" s="1">
        <f>6*((AS44-AS130)/(AS129-AS130))+1</f>
        <v>2.4018710803777585</v>
      </c>
      <c r="CK44" s="1">
        <f t="shared" si="26"/>
        <v>6.9679158537936257</v>
      </c>
      <c r="CL44" s="1">
        <f>6*((AV44-AV130)/(AV129-AV130))+1</f>
        <v>6.5900734643277765</v>
      </c>
      <c r="CM44" s="1">
        <f>6*((AW44-AW130)/(AW129-AW130))+1</f>
        <v>6.4608996022136553</v>
      </c>
      <c r="CN44" s="1">
        <f>6*((AY44-AY130)/(AY129-AY130))+1</f>
        <v>6.0525135429399715</v>
      </c>
      <c r="CO44" s="1">
        <f t="shared" si="27"/>
        <v>4.4469139966273188</v>
      </c>
      <c r="CP44" s="1">
        <f>6*((BB44-BB130)/(BB129-BB130))+1</f>
        <v>2.2582565611712893</v>
      </c>
      <c r="CQ44" s="1">
        <f>6*((BC44-BC130)/(BC129-BC130))+1</f>
        <v>1.4837604312364001</v>
      </c>
      <c r="CR44" s="1">
        <f t="shared" si="28"/>
        <v>3.2985204475272711</v>
      </c>
      <c r="CS44" s="62" t="s">
        <v>391</v>
      </c>
    </row>
    <row r="45" spans="1:97" ht="28">
      <c r="A45" s="6" t="s">
        <v>188</v>
      </c>
      <c r="B45" s="5" t="s">
        <v>123</v>
      </c>
      <c r="C45" s="20">
        <v>25.54</v>
      </c>
      <c r="D45" s="20">
        <v>6.7836523852932235E-2</v>
      </c>
      <c r="E45" s="23">
        <v>6.88</v>
      </c>
      <c r="F45" s="23">
        <v>2325.8000000000002</v>
      </c>
      <c r="G45" s="23">
        <v>20351</v>
      </c>
      <c r="H45" s="21">
        <v>9.5299999999999994</v>
      </c>
      <c r="I45" s="31">
        <v>0</v>
      </c>
      <c r="J45" s="31">
        <v>39255.898030508208</v>
      </c>
      <c r="K45" s="31">
        <v>38546.871554135854</v>
      </c>
      <c r="L45" s="1">
        <v>21</v>
      </c>
      <c r="M45" s="1">
        <v>56.8</v>
      </c>
      <c r="N45" s="1">
        <v>0</v>
      </c>
      <c r="O45" s="1">
        <v>0.35088119112731692</v>
      </c>
      <c r="P45" s="1">
        <v>87.9</v>
      </c>
      <c r="Q45" s="1">
        <v>29.1</v>
      </c>
      <c r="R45" s="1">
        <v>0.95835274387403335</v>
      </c>
      <c r="S45" s="1">
        <v>3.8887808671981335E-4</v>
      </c>
      <c r="T45" s="19">
        <v>0</v>
      </c>
      <c r="U45" s="24">
        <v>35.108062500000003</v>
      </c>
      <c r="V45" s="1">
        <v>1.5750960473444275E-2</v>
      </c>
      <c r="W45" s="1">
        <v>714.28571428571433</v>
      </c>
      <c r="X45" s="17">
        <v>8.1282285019750843E-3</v>
      </c>
      <c r="Y45" s="25">
        <v>0.14038286235186873</v>
      </c>
      <c r="Z45" s="25">
        <v>1.7684245524296676</v>
      </c>
      <c r="AA45" s="1">
        <v>7.216651473716196E-4</v>
      </c>
      <c r="AB45" s="1">
        <v>2077.3437982376176</v>
      </c>
      <c r="AC45" s="1">
        <v>551.05588768011432</v>
      </c>
      <c r="AD45" s="1">
        <v>54.47</v>
      </c>
      <c r="AE45" s="24">
        <v>5921.2927810451556</v>
      </c>
      <c r="AF45" s="24">
        <v>0.38362199939228198</v>
      </c>
      <c r="AG45" s="24">
        <v>2.2715381756516284</v>
      </c>
      <c r="AH45" s="24">
        <v>0.16674263141902157</v>
      </c>
      <c r="AI45" s="24">
        <v>1.6408386508659982</v>
      </c>
      <c r="AJ45" s="24">
        <v>76.036918869644481</v>
      </c>
      <c r="AK45" s="24">
        <v>21.27013065937405</v>
      </c>
      <c r="AL45" s="24">
        <v>1.8991188088726829</v>
      </c>
      <c r="AM45" s="24">
        <v>1.7857142857142856</v>
      </c>
      <c r="AN45" s="24">
        <v>6582</v>
      </c>
      <c r="AO45" s="1">
        <v>731.33333333333337</v>
      </c>
      <c r="AP45" s="24">
        <v>0</v>
      </c>
      <c r="AQ45" s="24">
        <v>26.911971830985916</v>
      </c>
      <c r="AR45" s="24">
        <v>448</v>
      </c>
      <c r="AS45" s="24">
        <v>695.62325736858099</v>
      </c>
      <c r="AT45" s="26">
        <v>0</v>
      </c>
      <c r="AU45" s="24">
        <v>20930.412020666754</v>
      </c>
      <c r="AV45" s="24">
        <v>0.95995423340961095</v>
      </c>
      <c r="AW45" s="26">
        <v>0.95766590389016015</v>
      </c>
      <c r="AX45" s="24">
        <v>0.95831971232428903</v>
      </c>
      <c r="AY45" s="24">
        <v>4.9944355303900366E-2</v>
      </c>
      <c r="AZ45" s="24">
        <v>1.876172607879925</v>
      </c>
      <c r="BA45" s="24">
        <v>-1.1076265994796111</v>
      </c>
      <c r="BB45" s="24">
        <v>-0.29423618676383839</v>
      </c>
      <c r="BC45" s="26">
        <v>-0.68531756722723214</v>
      </c>
      <c r="BD45" s="26">
        <v>0.58916893077288368</v>
      </c>
      <c r="BE45" s="26">
        <v>53573.389819182805</v>
      </c>
      <c r="BG45" s="1">
        <f t="shared" si="29"/>
        <v>4.6976386036960989</v>
      </c>
      <c r="BH45" s="1">
        <f t="shared" si="30"/>
        <v>3.0028736347653444</v>
      </c>
      <c r="BI45" s="1">
        <f t="shared" si="16"/>
        <v>6.5899653979238746</v>
      </c>
      <c r="BJ45" s="1">
        <f t="shared" si="17"/>
        <v>6.3477470333342776</v>
      </c>
      <c r="BK45" s="1">
        <f t="shared" si="31"/>
        <v>6.2522707949417349</v>
      </c>
      <c r="BL45" s="1">
        <f t="shared" si="18"/>
        <v>1.0199127146164999</v>
      </c>
      <c r="BM45" s="1">
        <f t="shared" si="19"/>
        <v>1.0665407147545451</v>
      </c>
      <c r="BN45" s="1">
        <f t="shared" si="20"/>
        <v>1.0324294702828622</v>
      </c>
      <c r="BO45" s="1">
        <f t="shared" si="21"/>
        <v>1.2783861671469741</v>
      </c>
      <c r="BP45" s="1">
        <f>6*((O45-O130)/(O129-O130))+1</f>
        <v>1.0226294584008147</v>
      </c>
      <c r="BQ45" s="1">
        <f>6*((P45-P130)/(P129-P130))+1</f>
        <v>1.1598970251716247</v>
      </c>
      <c r="BR45" s="1">
        <f>6*((Q45-Q130)/(Q129-Q130))+1</f>
        <v>1.3529411764705883</v>
      </c>
      <c r="BS45" s="1">
        <f>6*((R45-R130)/(R129-R130))+1</f>
        <v>5.9573772648746948</v>
      </c>
      <c r="BT45" s="1">
        <f>6*((U45-U130)/(U129-U130))+1</f>
        <v>5.3616397875796462</v>
      </c>
      <c r="BU45" s="1">
        <f t="shared" si="22"/>
        <v>4.5833524165605901</v>
      </c>
      <c r="BV45" s="1">
        <f t="shared" si="23"/>
        <v>2.0078702853410215</v>
      </c>
      <c r="BW45" s="1">
        <f>6*((Y45-Y130)/(Y129-Y130))+1</f>
        <v>2.7632416493569392</v>
      </c>
      <c r="BX45" s="1">
        <f>6*((Z45-Z130)/(Z129-Z130))+1</f>
        <v>1.8834504973745871</v>
      </c>
      <c r="BY45" s="1">
        <f>6*((AB45-AB130)/(AB129-AB130))+1</f>
        <v>2.2196653419974846</v>
      </c>
      <c r="BZ45" s="1">
        <f>6*((AC45-AC130)/(AC129-AC130))+1</f>
        <v>1.0342466926723199</v>
      </c>
      <c r="CA45" s="1">
        <f>6*((AD45-AD130)/(AD129-AD130))+1</f>
        <v>1</v>
      </c>
      <c r="CB45" s="1">
        <f>6*((AE45-AE130)/(AE129-AE130))+1</f>
        <v>3.019597649664588</v>
      </c>
      <c r="CC45" s="1">
        <f>6*((AF45-AF130)/(AF129-AF130))+1</f>
        <v>1.2913089174131582</v>
      </c>
      <c r="CD45" s="1">
        <f>6*((AH45-AH130)/(AH129-AH130))+1</f>
        <v>1.6570833943432097</v>
      </c>
      <c r="CE45" s="1">
        <f t="shared" si="24"/>
        <v>5.3229164699233342</v>
      </c>
      <c r="CF45" s="1">
        <f>6*((AN45-AN129)/(AN130-AN129))+1</f>
        <v>5.6949304568119015</v>
      </c>
      <c r="CG45" s="1">
        <f>6*((AO45-AO129)/(AO130-AO129))+1</f>
        <v>6.277851988183631</v>
      </c>
      <c r="CH45" s="1">
        <f>6*((AQ45-AQ129)/(AQ130-AQ129))+1</f>
        <v>6.59722919516628</v>
      </c>
      <c r="CI45" s="1">
        <f t="shared" si="25"/>
        <v>5.8100450740502252</v>
      </c>
      <c r="CJ45" s="1">
        <f>6*((AS45-AS130)/(AS129-AS130))+1</f>
        <v>1.0209796169545873</v>
      </c>
      <c r="CK45" s="1">
        <f t="shared" si="26"/>
        <v>6.9679158537936257</v>
      </c>
      <c r="CL45" s="1">
        <f>6*((AV45-AV130)/(AV129-AV130))+1</f>
        <v>5.8352301876234112</v>
      </c>
      <c r="CM45" s="1">
        <f>6*((AW45-AW130)/(AW129-AW130))+1</f>
        <v>6.8557373289993198</v>
      </c>
      <c r="CN45" s="1">
        <f>6*((AY45-AY130)/(AY129-AY130))+1</f>
        <v>6.2091583327133275</v>
      </c>
      <c r="CO45" s="1">
        <f t="shared" si="27"/>
        <v>6.7815009380863041</v>
      </c>
      <c r="CP45" s="1">
        <f>6*((BB45-BB130)/(BB129-BB130))+1</f>
        <v>2.2458988606942096</v>
      </c>
      <c r="CQ45" s="1">
        <f>6*((BC45-BC130)/(BC129-BC130))+1</f>
        <v>2.0577123391472441</v>
      </c>
      <c r="CR45" s="1">
        <f t="shared" si="28"/>
        <v>3.656193857590023</v>
      </c>
      <c r="CS45" s="62" t="s">
        <v>392</v>
      </c>
    </row>
    <row r="46" spans="1:97">
      <c r="A46" s="6" t="s">
        <v>189</v>
      </c>
      <c r="B46" s="5" t="s">
        <v>190</v>
      </c>
      <c r="C46" s="20">
        <v>26.94</v>
      </c>
      <c r="D46" s="20">
        <v>4.4642110918751123E-2</v>
      </c>
      <c r="E46" s="23">
        <v>23.92</v>
      </c>
      <c r="F46" s="23">
        <v>2439.1</v>
      </c>
      <c r="G46" s="23">
        <v>11539</v>
      </c>
      <c r="H46" s="21">
        <v>7.72</v>
      </c>
      <c r="I46" s="31">
        <v>38965.839183046235</v>
      </c>
      <c r="J46" s="31">
        <v>184940.79758413864</v>
      </c>
      <c r="K46" s="31">
        <v>105077.65843316444</v>
      </c>
      <c r="L46" s="1">
        <v>187.9</v>
      </c>
      <c r="M46" s="1">
        <v>151.6</v>
      </c>
      <c r="N46" s="1">
        <v>0</v>
      </c>
      <c r="O46" s="1">
        <v>20.047794161542594</v>
      </c>
      <c r="P46" s="1">
        <v>640.1</v>
      </c>
      <c r="Q46" s="1">
        <v>97.8</v>
      </c>
      <c r="R46" s="1">
        <v>0.95565605175554302</v>
      </c>
      <c r="S46" s="1">
        <v>7.2297075254682875E-4</v>
      </c>
      <c r="T46" s="19">
        <v>0</v>
      </c>
      <c r="U46" s="24">
        <v>5.434166366366366</v>
      </c>
      <c r="V46" s="1">
        <v>3.3623230111985217E-3</v>
      </c>
      <c r="W46" s="1">
        <v>837.08007072493058</v>
      </c>
      <c r="X46" s="17">
        <v>2.6684974031401111E-2</v>
      </c>
      <c r="Y46" s="25">
        <v>0.20980239985672497</v>
      </c>
      <c r="Z46" s="25">
        <v>6.3776983408748116</v>
      </c>
      <c r="AA46" s="1">
        <v>1.1462002268521282E-3</v>
      </c>
      <c r="AB46" s="1">
        <v>2780.0667622231508</v>
      </c>
      <c r="AC46" s="1">
        <v>4478.435663686405</v>
      </c>
      <c r="AD46" s="1">
        <v>54.47</v>
      </c>
      <c r="AE46" s="24">
        <v>142.26388673765703</v>
      </c>
      <c r="AF46" s="24">
        <v>0.82980120589815531</v>
      </c>
      <c r="AG46" s="24">
        <v>0.1180507447706664</v>
      </c>
      <c r="AH46" s="24">
        <v>1.096925556683183</v>
      </c>
      <c r="AI46" s="24">
        <v>1.7467613873798578</v>
      </c>
      <c r="AJ46" s="24">
        <v>74.934033789027524</v>
      </c>
      <c r="AK46" s="24">
        <v>20.392812369410784</v>
      </c>
      <c r="AL46" s="24">
        <v>6.113067876544684</v>
      </c>
      <c r="AM46" s="24">
        <v>15.22248243559719</v>
      </c>
      <c r="AN46" s="24">
        <v>3350.2</v>
      </c>
      <c r="AO46" s="1">
        <v>577.62068965517244</v>
      </c>
      <c r="AP46" s="24">
        <v>2326.5277777777778</v>
      </c>
      <c r="AQ46" s="24">
        <v>17.084063047285465</v>
      </c>
      <c r="AR46" s="24">
        <v>249.83333333333334</v>
      </c>
      <c r="AS46" s="24">
        <v>1742.4933849919412</v>
      </c>
      <c r="AT46" s="26">
        <v>324.61414840905019</v>
      </c>
      <c r="AU46" s="24">
        <v>53470.666392291867</v>
      </c>
      <c r="AV46" s="24">
        <v>0.91278886719979846</v>
      </c>
      <c r="AW46" s="26">
        <v>0.77545494616208044</v>
      </c>
      <c r="AX46" s="24">
        <v>0.63497260877778472</v>
      </c>
      <c r="AY46" s="24">
        <v>4.3167615514334526E-2</v>
      </c>
      <c r="AZ46" s="24">
        <v>15.025041736227045</v>
      </c>
      <c r="BA46" s="24">
        <v>-2.7985650400672222E-2</v>
      </c>
      <c r="BB46" s="24">
        <v>-0.35567799305028752</v>
      </c>
      <c r="BC46" s="26">
        <v>-0.86366780485355144</v>
      </c>
      <c r="BD46" s="26">
        <v>-0.43409110172766213</v>
      </c>
      <c r="BE46" s="26">
        <v>147171.72736399624</v>
      </c>
      <c r="BG46" s="1">
        <f t="shared" si="29"/>
        <v>4.4820328542094447</v>
      </c>
      <c r="BH46" s="1">
        <f t="shared" si="30"/>
        <v>2.2719364687962873</v>
      </c>
      <c r="BI46" s="1">
        <f t="shared" si="16"/>
        <v>3.6418685121107259</v>
      </c>
      <c r="BJ46" s="1">
        <f t="shared" si="17"/>
        <v>6.3092412699311788</v>
      </c>
      <c r="BK46" s="1">
        <f t="shared" si="31"/>
        <v>6.6590864498655407</v>
      </c>
      <c r="BL46" s="1">
        <f t="shared" si="18"/>
        <v>1.1520559715120804</v>
      </c>
      <c r="BM46" s="1">
        <f t="shared" si="19"/>
        <v>1.3424587028845036</v>
      </c>
      <c r="BN46" s="1">
        <f t="shared" si="20"/>
        <v>1.1025666731619195</v>
      </c>
      <c r="BO46" s="1">
        <f t="shared" si="21"/>
        <v>1.8247838616714698</v>
      </c>
      <c r="BP46" s="1">
        <f>6*((O46-O130)/(O129-O130))+1</f>
        <v>2.4303280706736925</v>
      </c>
      <c r="BQ46" s="1">
        <f>6*((P46-P130)/(P129-P130))+1</f>
        <v>2.7394164759725403</v>
      </c>
      <c r="BR46" s="1">
        <f>6*((Q46-Q130)/(Q129-Q130))+1</f>
        <v>2.5963800904977377</v>
      </c>
      <c r="BS46" s="1">
        <f>6*((R46-R130)/(R129-R130))+1</f>
        <v>5.8572883331665526</v>
      </c>
      <c r="BT46" s="1">
        <f>6*((U46-U130)/(U129-U130))+1</f>
        <v>1.6751120554109376</v>
      </c>
      <c r="BU46" s="1">
        <f t="shared" si="22"/>
        <v>1.7649303868007786</v>
      </c>
      <c r="BV46" s="1">
        <f t="shared" si="23"/>
        <v>4.3088381293427895</v>
      </c>
      <c r="BW46" s="1">
        <f>6*((Y46-Y130)/(Y129-Y130))+1</f>
        <v>3.63516730863617</v>
      </c>
      <c r="BX46" s="1">
        <f>6*((Z46-Z130)/(Z129-Z130))+1</f>
        <v>1.9345791507942662</v>
      </c>
      <c r="BY46" s="1">
        <f>6*((AB46-AB130)/(AB129-AB130))+1</f>
        <v>2.632253207773982</v>
      </c>
      <c r="BZ46" s="1">
        <f>6*((AC46-AC130)/(AC129-AC130))+1</f>
        <v>1.2965035460635839</v>
      </c>
      <c r="CA46" s="1">
        <f>6*((AD46-AD130)/(AD129-AD130))+1</f>
        <v>1</v>
      </c>
      <c r="CB46" s="1">
        <f>6*((AE46-AE130)/(AE129-AE130))+1</f>
        <v>1.0381803602862993</v>
      </c>
      <c r="CC46" s="1">
        <f>6*((AF46-AF130)/(AF129-AF130))+1</f>
        <v>1.6351250151796213</v>
      </c>
      <c r="CD46" s="1">
        <f>6*((AH46-AH130)/(AH129-AH130))+1</f>
        <v>1.9501957248095325</v>
      </c>
      <c r="CE46" s="1">
        <f t="shared" si="24"/>
        <v>4.76664109624208</v>
      </c>
      <c r="CF46" s="1">
        <f>6*((AN46-AN129)/(AN130-AN129))+1</f>
        <v>6.4174289249339047</v>
      </c>
      <c r="CG46" s="1">
        <f>6*((AO46-AO129)/(AO130-AO129))+1</f>
        <v>6.4296340483794676</v>
      </c>
      <c r="CH46" s="1">
        <f>6*((AQ46-AQ129)/(AQ130-AQ129))+1</f>
        <v>6.8550087694176955</v>
      </c>
      <c r="CI46" s="1">
        <f t="shared" si="25"/>
        <v>3.5132002575660017</v>
      </c>
      <c r="CJ46" s="1">
        <f>6*((AS46-AS130)/(AS129-AS130))+1</f>
        <v>1.6261087419846998</v>
      </c>
      <c r="CK46" s="1">
        <f t="shared" si="26"/>
        <v>4.5903555634052378</v>
      </c>
      <c r="CL46" s="1">
        <f>6*((AV46-AV130)/(AV129-AV130))+1</f>
        <v>3.7658492594077511</v>
      </c>
      <c r="CM46" s="1">
        <f>6*((AW46-AW130)/(AW129-AW130))+1</f>
        <v>5.3175680530433729</v>
      </c>
      <c r="CN46" s="1">
        <f>6*((AY46-AY130)/(AY129-AY130))+1</f>
        <v>5.7230922505046964</v>
      </c>
      <c r="CO46" s="1">
        <f t="shared" si="27"/>
        <v>5.2501836393989985</v>
      </c>
      <c r="CP46" s="1">
        <f>6*((BB46-BB130)/(BB129-BB130))+1</f>
        <v>2.1309815877706502</v>
      </c>
      <c r="CQ46" s="1">
        <f>6*((BC46-BC130)/(BC129-BC130))+1</f>
        <v>1.4270355763850813</v>
      </c>
      <c r="CR46" s="1">
        <f t="shared" si="28"/>
        <v>3.3268490915673308</v>
      </c>
      <c r="CS46" s="62" t="s">
        <v>390</v>
      </c>
    </row>
    <row r="47" spans="1:97">
      <c r="A47" s="6" t="s">
        <v>192</v>
      </c>
      <c r="B47" s="5" t="s">
        <v>193</v>
      </c>
      <c r="C47" s="20">
        <v>25.45</v>
      </c>
      <c r="D47" s="20">
        <v>4.7134112409571507E-2</v>
      </c>
      <c r="E47" s="23">
        <v>17.309999999999999</v>
      </c>
      <c r="F47" s="23">
        <v>2013.4</v>
      </c>
      <c r="G47" s="23">
        <v>8053.5</v>
      </c>
      <c r="H47" s="21">
        <v>8.2200000000000006</v>
      </c>
      <c r="I47" s="31">
        <v>845031.19196957536</v>
      </c>
      <c r="J47" s="31">
        <v>19375.848609992165</v>
      </c>
      <c r="K47" s="31">
        <v>39463.806462996865</v>
      </c>
      <c r="L47" s="1">
        <v>25.1</v>
      </c>
      <c r="M47" s="1">
        <v>52.1</v>
      </c>
      <c r="N47" s="1">
        <v>16.3</v>
      </c>
      <c r="O47" s="1">
        <v>0.15364496382860324</v>
      </c>
      <c r="P47" s="1">
        <v>124</v>
      </c>
      <c r="Q47" s="1">
        <v>71.2</v>
      </c>
      <c r="R47" s="1">
        <v>0.95708694436678776</v>
      </c>
      <c r="S47" s="1">
        <v>4.3814809405579085E-4</v>
      </c>
      <c r="T47" s="19">
        <v>0</v>
      </c>
      <c r="U47" s="24">
        <v>19.679290322580645</v>
      </c>
      <c r="V47" s="1">
        <v>9.3598919979108203E-3</v>
      </c>
      <c r="W47" s="1">
        <v>864.76540938362461</v>
      </c>
      <c r="X47" s="17">
        <v>2.159154145798553E-2</v>
      </c>
      <c r="Y47" s="25">
        <v>0.31380077907623816</v>
      </c>
      <c r="Z47" s="25">
        <v>1.4096868787276344</v>
      </c>
      <c r="AA47" s="1">
        <v>1.1686143572621035E-3</v>
      </c>
      <c r="AB47" s="1">
        <v>2922.1702838063438</v>
      </c>
      <c r="AC47" s="1">
        <v>576.07581360205972</v>
      </c>
      <c r="AD47" s="1">
        <v>54.47</v>
      </c>
      <c r="AE47" s="24">
        <v>154.73531658716612</v>
      </c>
      <c r="AF47" s="24">
        <v>2.008903728436283</v>
      </c>
      <c r="AG47" s="24">
        <v>0.31084835441272662</v>
      </c>
      <c r="AH47" s="24">
        <v>0.26093489148580967</v>
      </c>
      <c r="AI47" s="24">
        <v>2.1702838063439067</v>
      </c>
      <c r="AJ47" s="24">
        <v>75.370061213132999</v>
      </c>
      <c r="AK47" s="24">
        <v>28.547579298831387</v>
      </c>
      <c r="AL47" s="24">
        <v>2.337228714524207</v>
      </c>
      <c r="AM47" s="24">
        <v>5.8479532163742682</v>
      </c>
      <c r="AN47" s="24">
        <v>3594</v>
      </c>
      <c r="AO47" s="1">
        <v>945.78947368421052</v>
      </c>
      <c r="AP47" s="24">
        <v>0</v>
      </c>
      <c r="AQ47" s="24">
        <v>19.719230769230769</v>
      </c>
      <c r="AR47" s="24">
        <v>136.80000000000001</v>
      </c>
      <c r="AS47" s="24">
        <v>1412.3675898720089</v>
      </c>
      <c r="AT47" s="26">
        <v>378.09126321647187</v>
      </c>
      <c r="AU47" s="24">
        <v>32057.641268895921</v>
      </c>
      <c r="AV47" s="24">
        <v>0.98420074349442377</v>
      </c>
      <c r="AW47" s="26">
        <v>0.9693308550185874</v>
      </c>
      <c r="AX47" s="24">
        <v>0.86369268897149942</v>
      </c>
      <c r="AY47" s="24">
        <v>3.40090658110707E-3</v>
      </c>
      <c r="AZ47" s="24">
        <v>2.2075055187637971</v>
      </c>
      <c r="BA47" s="24">
        <v>-4.9127580171693712E-2</v>
      </c>
      <c r="BB47" s="24">
        <v>-0.49292695224275107</v>
      </c>
      <c r="BC47" s="26">
        <v>-0.80539623433244212</v>
      </c>
      <c r="BD47" s="26">
        <v>0.12652576585134173</v>
      </c>
      <c r="BE47" s="26">
        <v>84135.506587127165</v>
      </c>
      <c r="BG47" s="1">
        <f t="shared" si="29"/>
        <v>4.7114989733059556</v>
      </c>
      <c r="BH47" s="1">
        <f t="shared" si="30"/>
        <v>2.3504681614267406</v>
      </c>
      <c r="BI47" s="1">
        <f t="shared" si="16"/>
        <v>4.7854671280276815</v>
      </c>
      <c r="BJ47" s="1">
        <f t="shared" si="17"/>
        <v>6.45391826446515</v>
      </c>
      <c r="BK47" s="1">
        <f t="shared" si="31"/>
        <v>6.8199983841865723</v>
      </c>
      <c r="BL47" s="1">
        <f t="shared" si="18"/>
        <v>3.8856324380043414</v>
      </c>
      <c r="BM47" s="1">
        <f t="shared" si="19"/>
        <v>1.0288891581633031</v>
      </c>
      <c r="BN47" s="1">
        <f t="shared" si="20"/>
        <v>1.0333961092292288</v>
      </c>
      <c r="BO47" s="1">
        <f t="shared" si="21"/>
        <v>1.2512968299711815</v>
      </c>
      <c r="BP47" s="1">
        <f>6*((O47-O130)/(O129-O130))+1</f>
        <v>1.0085333833521324</v>
      </c>
      <c r="BQ47" s="1">
        <f>6*((P47-P130)/(P129-P130))+1</f>
        <v>1.263157894736842</v>
      </c>
      <c r="BR47" s="1">
        <f>6*((Q47-Q130)/(Q129-Q130))+1</f>
        <v>2.1149321266968326</v>
      </c>
      <c r="BS47" s="1">
        <f>6*((R47-R130)/(R129-R130))+1</f>
        <v>5.9103965511446344</v>
      </c>
      <c r="BT47" s="1">
        <f>6*((U47-U130)/(U129-U130))+1</f>
        <v>3.4448508277065653</v>
      </c>
      <c r="BU47" s="1">
        <f t="shared" si="22"/>
        <v>3.1293807235442639</v>
      </c>
      <c r="BV47" s="1">
        <f t="shared" si="23"/>
        <v>3.6772713199345386</v>
      </c>
      <c r="BW47" s="1">
        <f>6*((Y47-Y130)/(Y129-Y130))+1</f>
        <v>4.9414113232783308</v>
      </c>
      <c r="BX47" s="1">
        <f>6*((Z47-Z130)/(Z129-Z130))+1</f>
        <v>1.8794711776315782</v>
      </c>
      <c r="BY47" s="1">
        <f>6*((AB47-AB130)/(AB129-AB130))+1</f>
        <v>2.7156860706433119</v>
      </c>
      <c r="BZ47" s="1">
        <f>6*((AC47-AC130)/(AC129-AC130))+1</f>
        <v>1.0359174368882116</v>
      </c>
      <c r="CA47" s="1">
        <f>6*((AD47-AD130)/(AD129-AD130))+1</f>
        <v>1</v>
      </c>
      <c r="CB47" s="1">
        <f>6*((AE47-AE130)/(AE129-AE130))+1</f>
        <v>1.0424563566827574</v>
      </c>
      <c r="CC47" s="1">
        <f>6*((AF47-AF130)/(AF129-AF130))+1</f>
        <v>2.5437160527144811</v>
      </c>
      <c r="CD47" s="1">
        <f>6*((AH47-AH130)/(AH129-AH130))+1</f>
        <v>1.6867645593164602</v>
      </c>
      <c r="CE47" s="1">
        <f t="shared" si="24"/>
        <v>4.9865654768891226</v>
      </c>
      <c r="CF47" s="1">
        <f>6*((AN47-AN129)/(AN130-AN129))+1</f>
        <v>6.3629252036243731</v>
      </c>
      <c r="CG47" s="1">
        <f>6*((AO47-AO129)/(AO130-AO129))+1</f>
        <v>6.0660893509326765</v>
      </c>
      <c r="CH47" s="1">
        <f>6*((AQ47-AQ129)/(AQ130-AQ129))+1</f>
        <v>6.785890055722394</v>
      </c>
      <c r="CI47" s="1">
        <f t="shared" si="25"/>
        <v>2.2030907920154541</v>
      </c>
      <c r="CJ47" s="1">
        <f>6*((AS47-AS130)/(AS129-AS130))+1</f>
        <v>1.4352839889617852</v>
      </c>
      <c r="CK47" s="1">
        <f t="shared" si="26"/>
        <v>4.1986749628096973</v>
      </c>
      <c r="CL47" s="1">
        <f>6*((AV47-AV130)/(AV129-AV130))+1</f>
        <v>6.8990460673114544</v>
      </c>
      <c r="CM47" s="1">
        <f>6*((AW47-AW130)/(AW129-AW130))+1</f>
        <v>6.9542092851044561</v>
      </c>
      <c r="CN47" s="1">
        <f>6*((AY47-AY130)/(AY129-AY130))+1</f>
        <v>2.870799110480923</v>
      </c>
      <c r="CO47" s="1">
        <f t="shared" si="27"/>
        <v>6.7429139072847679</v>
      </c>
      <c r="CP47" s="1">
        <f>6*((BB47-BB130)/(BB129-BB130))+1</f>
        <v>1.8742789116080638</v>
      </c>
      <c r="CQ47" s="1">
        <f>6*((BC47-BC130)/(BC129-BC130))+1</f>
        <v>1.6330937568867538</v>
      </c>
      <c r="CR47" s="1">
        <f t="shared" si="28"/>
        <v>3.4791181654238654</v>
      </c>
      <c r="CS47" s="62" t="s">
        <v>369</v>
      </c>
    </row>
    <row r="48" spans="1:97">
      <c r="A48" s="6" t="s">
        <v>194</v>
      </c>
      <c r="B48" s="5" t="s">
        <v>195</v>
      </c>
      <c r="C48" s="20">
        <v>22.23</v>
      </c>
      <c r="D48" s="20">
        <v>2.2511625211861338E-2</v>
      </c>
      <c r="E48" s="23">
        <v>26.74</v>
      </c>
      <c r="F48" s="23">
        <v>14986.2</v>
      </c>
      <c r="G48" s="23">
        <v>27327.8</v>
      </c>
      <c r="H48" s="21">
        <v>7</v>
      </c>
      <c r="I48" s="31">
        <v>0</v>
      </c>
      <c r="J48" s="31">
        <v>10041.843205276993</v>
      </c>
      <c r="K48" s="31">
        <v>15851.988363269669</v>
      </c>
      <c r="L48" s="1">
        <v>12.2</v>
      </c>
      <c r="M48" s="1">
        <v>34.5</v>
      </c>
      <c r="N48" s="1">
        <v>0</v>
      </c>
      <c r="O48" s="1">
        <v>7.4372383421940871E-2</v>
      </c>
      <c r="P48" s="1">
        <v>58.6</v>
      </c>
      <c r="Q48" s="1">
        <v>44.3</v>
      </c>
      <c r="R48" s="1">
        <v>0.944396773639952</v>
      </c>
      <c r="S48" s="1">
        <v>9.0859531164819192E-5</v>
      </c>
      <c r="T48" s="19">
        <v>0</v>
      </c>
      <c r="U48" s="24">
        <v>6.9435937860937864</v>
      </c>
      <c r="V48" s="1">
        <v>3.011252653286898E-3</v>
      </c>
      <c r="W48" s="1">
        <v>999.99999999999989</v>
      </c>
      <c r="X48" s="17">
        <v>1.5210557575581984E-2</v>
      </c>
      <c r="Y48" s="25">
        <v>0.16892410656082049</v>
      </c>
      <c r="Z48" s="25">
        <v>1.7293364149169539</v>
      </c>
      <c r="AA48" s="1">
        <v>3.9112862337210819E-4</v>
      </c>
      <c r="AB48" s="1">
        <v>2491.1123128739259</v>
      </c>
      <c r="AC48" s="1">
        <v>313.92793923424671</v>
      </c>
      <c r="AD48" s="1">
        <v>54.47</v>
      </c>
      <c r="AE48" s="24">
        <v>248.8689700971637</v>
      </c>
      <c r="AF48" s="24">
        <v>1.0241775434225204</v>
      </c>
      <c r="AG48" s="24">
        <v>0.2548860104282058</v>
      </c>
      <c r="AH48" s="24">
        <v>0.23661833089481538</v>
      </c>
      <c r="AI48" s="24">
        <v>2.1613478002636497</v>
      </c>
      <c r="AJ48" s="24">
        <v>71.801074879402009</v>
      </c>
      <c r="AK48" s="24">
        <v>25.959351595659918</v>
      </c>
      <c r="AL48" s="24">
        <v>3.4911851197288177</v>
      </c>
      <c r="AM48" s="24">
        <v>7.2544642857142856</v>
      </c>
      <c r="AN48" s="24">
        <v>4060.6470588235293</v>
      </c>
      <c r="AO48" s="1">
        <v>2301.0333333333333</v>
      </c>
      <c r="AP48" s="24">
        <v>0</v>
      </c>
      <c r="AQ48" s="24">
        <v>19.0771484375</v>
      </c>
      <c r="AR48" s="24">
        <v>292.2</v>
      </c>
      <c r="AS48" s="24">
        <v>2430.1670526285288</v>
      </c>
      <c r="AT48" s="26">
        <v>112.13715519114601</v>
      </c>
      <c r="AU48" s="24">
        <v>4547.6371374345836</v>
      </c>
      <c r="AV48" s="24">
        <v>0.95046874999999997</v>
      </c>
      <c r="AW48" s="26">
        <v>0.91429687500000001</v>
      </c>
      <c r="AX48" s="24">
        <v>0.55960937499999996</v>
      </c>
      <c r="AY48" s="24">
        <v>5.4291862593208118E-2</v>
      </c>
      <c r="AZ48" s="24">
        <v>7.2747621712367092</v>
      </c>
      <c r="BA48" s="24">
        <v>0.26200467167644614</v>
      </c>
      <c r="BB48" s="24">
        <v>-0.28005978589675895</v>
      </c>
      <c r="BC48" s="26">
        <v>-0.90536649576837813</v>
      </c>
      <c r="BD48" s="26">
        <v>0.17212064734076066</v>
      </c>
      <c r="BE48" s="26">
        <v>14261.672689180752</v>
      </c>
      <c r="BG48" s="1">
        <f t="shared" si="29"/>
        <v>5.207392197125257</v>
      </c>
      <c r="BH48" s="1">
        <f t="shared" si="30"/>
        <v>1.5745273750625755</v>
      </c>
      <c r="BI48" s="1">
        <f t="shared" si="16"/>
        <v>3.1539792387543253</v>
      </c>
      <c r="BJ48" s="1">
        <f t="shared" si="17"/>
        <v>2.0450253476450753</v>
      </c>
      <c r="BK48" s="1">
        <f t="shared" si="31"/>
        <v>5.9301791629317009</v>
      </c>
      <c r="BL48" s="1">
        <f t="shared" si="18"/>
        <v>1.0199127146164999</v>
      </c>
      <c r="BM48" s="1">
        <f t="shared" si="19"/>
        <v>1.0112111421139109</v>
      </c>
      <c r="BN48" s="1">
        <f t="shared" si="20"/>
        <v>1.0085043718232793</v>
      </c>
      <c r="BO48" s="1">
        <f t="shared" si="21"/>
        <v>1.1498559077809798</v>
      </c>
      <c r="BP48" s="1">
        <f>6*((O48-O130)/(O129-O130))+1</f>
        <v>1.002867932040175</v>
      </c>
      <c r="BQ48" s="1">
        <f>6*((P48-P130)/(P129-P130))+1</f>
        <v>1.0760869565217392</v>
      </c>
      <c r="BR48" s="1">
        <f>6*((Q48-Q130)/(Q129-Q130))+1</f>
        <v>1.6280542986425339</v>
      </c>
      <c r="BS48" s="1">
        <f>6*((R48-R130)/(R129-R130))+1</f>
        <v>5.4393952000693826</v>
      </c>
      <c r="BT48" s="1">
        <f>6*((U48-U130)/(U129-U130))+1</f>
        <v>1.8626353256098214</v>
      </c>
      <c r="BU48" s="1">
        <f t="shared" si="22"/>
        <v>1.6850616818080653</v>
      </c>
      <c r="BV48" s="1">
        <f t="shared" si="23"/>
        <v>2.8860529081057131</v>
      </c>
      <c r="BW48" s="1">
        <f>6*((Y48-Y130)/(Y129-Y130))+1</f>
        <v>3.121726365159013</v>
      </c>
      <c r="BX48" s="1">
        <f>6*((Z48-Z130)/(Z129-Z130))+1</f>
        <v>1.8830169098014822</v>
      </c>
      <c r="BY48" s="1">
        <f>6*((AB48-AB130)/(AB129-AB130))+1</f>
        <v>2.4626001500633561</v>
      </c>
      <c r="BZ48" s="1">
        <f>6*((AC48-AC130)/(AC129-AC130))+1</f>
        <v>1.0184121074889696</v>
      </c>
      <c r="CA48" s="1">
        <f>6*((AD48-AD130)/(AD129-AD130))+1</f>
        <v>1</v>
      </c>
      <c r="CB48" s="1">
        <f>6*((AE48-AE130)/(AE129-AE130))+1</f>
        <v>1.0747313378237551</v>
      </c>
      <c r="CC48" s="1">
        <f>6*((AF48-AF130)/(AF129-AF130))+1</f>
        <v>1.7849072392082177</v>
      </c>
      <c r="CD48" s="1">
        <f>6*((AH48-AH130)/(AH129-AH130))+1</f>
        <v>1.6791021054590884</v>
      </c>
      <c r="CE48" s="1">
        <f t="shared" si="24"/>
        <v>3.1864330411970099</v>
      </c>
      <c r="CF48" s="1">
        <f>6*((AN48-AN129)/(AN130-AN129))+1</f>
        <v>6.2586019827710908</v>
      </c>
      <c r="CG48" s="1">
        <f>6*((AO48-AO129)/(AO130-AO129))+1</f>
        <v>4.7278669369327364</v>
      </c>
      <c r="CH48" s="1">
        <f>6*((AQ48-AQ129)/(AQ130-AQ129))+1</f>
        <v>6.8027314523766265</v>
      </c>
      <c r="CI48" s="1">
        <f t="shared" si="25"/>
        <v>4.0042498390212495</v>
      </c>
      <c r="CJ48" s="1">
        <f>6*((AS48-AS130)/(AS129-AS130))+1</f>
        <v>2.0236092091609792</v>
      </c>
      <c r="CK48" s="1">
        <f t="shared" si="26"/>
        <v>6.1465935282995847</v>
      </c>
      <c r="CL48" s="1">
        <f>6*((AV48-AV130)/(AV129-AV130))+1</f>
        <v>5.4190545053349259</v>
      </c>
      <c r="CM48" s="1">
        <f>6*((AW48-AW130)/(AW129-AW130))+1</f>
        <v>6.4896292277157395</v>
      </c>
      <c r="CN48" s="1">
        <f>6*((AY48-AY130)/(AY129-AY130))+1</f>
        <v>6.5209861291326243</v>
      </c>
      <c r="CO48" s="1">
        <f t="shared" si="27"/>
        <v>6.1527811975377729</v>
      </c>
      <c r="CP48" s="1">
        <f>6*((BB48-BB130)/(BB129-BB130))+1</f>
        <v>2.2724135975807003</v>
      </c>
      <c r="CQ48" s="1">
        <f>6*((BC48-BC130)/(BC129-BC130))+1</f>
        <v>1.279581915837213</v>
      </c>
      <c r="CR48" s="1">
        <f t="shared" si="28"/>
        <v>3.0537775821230593</v>
      </c>
      <c r="CS48" s="62" t="s">
        <v>391</v>
      </c>
    </row>
    <row r="49" spans="1:97">
      <c r="A49" s="6" t="s">
        <v>197</v>
      </c>
      <c r="B49" s="5" t="s">
        <v>130</v>
      </c>
      <c r="C49" s="20">
        <v>26.88</v>
      </c>
      <c r="D49" s="20">
        <v>5.2300503235082674E-2</v>
      </c>
      <c r="E49" s="23">
        <v>20.98</v>
      </c>
      <c r="F49" s="23">
        <v>6901.5</v>
      </c>
      <c r="G49" s="23">
        <v>10961.2</v>
      </c>
      <c r="H49" s="21">
        <v>8.1999999999999993</v>
      </c>
      <c r="I49" s="31">
        <v>56596.973121619754</v>
      </c>
      <c r="J49" s="31">
        <v>466128.81108175224</v>
      </c>
      <c r="K49" s="31">
        <v>180410.35370402937</v>
      </c>
      <c r="L49" s="1">
        <v>299.5</v>
      </c>
      <c r="M49" s="1">
        <v>310.39999999999998</v>
      </c>
      <c r="N49" s="1">
        <v>257.8</v>
      </c>
      <c r="O49" s="1">
        <v>64.463907587739357</v>
      </c>
      <c r="P49" s="1">
        <v>2085</v>
      </c>
      <c r="Q49" s="1">
        <v>143.6</v>
      </c>
      <c r="R49" s="1">
        <v>0.94274081774081775</v>
      </c>
      <c r="S49" s="1">
        <v>5.0537535605990993E-4</v>
      </c>
      <c r="T49" s="19">
        <v>1.6338801385530359E-5</v>
      </c>
      <c r="U49" s="24">
        <v>4.5300810399216793</v>
      </c>
      <c r="V49" s="1">
        <v>4.0326689501523792E-3</v>
      </c>
      <c r="W49" s="1">
        <v>1000</v>
      </c>
      <c r="X49" s="17">
        <v>2.4116070845042806E-2</v>
      </c>
      <c r="Y49" s="25">
        <v>0.25635579373897133</v>
      </c>
      <c r="Z49" s="25">
        <v>1.4954242406643825</v>
      </c>
      <c r="AA49" s="1">
        <v>1.1763936997581858E-3</v>
      </c>
      <c r="AB49" s="1">
        <v>2525.3502346251876</v>
      </c>
      <c r="AC49" s="1">
        <v>4863.7368589221651</v>
      </c>
      <c r="AD49" s="1">
        <v>54.47</v>
      </c>
      <c r="AE49" s="24">
        <v>221.02100422506041</v>
      </c>
      <c r="AF49" s="24">
        <v>0.90843735703548789</v>
      </c>
      <c r="AG49" s="24">
        <v>0.20078373692754328</v>
      </c>
      <c r="AH49" s="24">
        <v>0.32362263904319977</v>
      </c>
      <c r="AI49" s="24">
        <v>1.9018364812757336</v>
      </c>
      <c r="AJ49" s="24">
        <v>74.601333246193064</v>
      </c>
      <c r="AK49" s="24">
        <v>21.354813410888177</v>
      </c>
      <c r="AL49" s="24">
        <v>3.3494542840337234</v>
      </c>
      <c r="AM49" s="24">
        <v>4.5906656465187456</v>
      </c>
      <c r="AN49" s="24">
        <v>3825.25</v>
      </c>
      <c r="AO49" s="1">
        <v>2110.4827586206898</v>
      </c>
      <c r="AP49" s="24">
        <v>0</v>
      </c>
      <c r="AQ49" s="24">
        <v>19.166371681415928</v>
      </c>
      <c r="AR49" s="24">
        <v>210.5</v>
      </c>
      <c r="AS49" s="24">
        <v>1601.8108270701264</v>
      </c>
      <c r="AT49" s="26">
        <v>0.12201816874714071</v>
      </c>
      <c r="AU49" s="24">
        <v>79467.630529412534</v>
      </c>
      <c r="AV49" s="24">
        <v>0.94588141663350578</v>
      </c>
      <c r="AW49" s="26">
        <v>0.8777556705133307</v>
      </c>
      <c r="AX49" s="24">
        <v>0.72415439713489849</v>
      </c>
      <c r="AY49" s="24">
        <v>4.5683690496987818E-2</v>
      </c>
      <c r="AZ49" s="24">
        <v>4.8076923076923084</v>
      </c>
      <c r="BA49" s="24">
        <v>-0.45015753304149936</v>
      </c>
      <c r="BB49" s="24">
        <v>-8.0175887869296081E-2</v>
      </c>
      <c r="BC49" s="26">
        <v>-0.59335751347298205</v>
      </c>
      <c r="BD49" s="26">
        <v>-0.52623032650999757</v>
      </c>
      <c r="BE49" s="26">
        <v>223455.70425995428</v>
      </c>
      <c r="BG49" s="1">
        <f t="shared" si="29"/>
        <v>4.4912731006160165</v>
      </c>
      <c r="BH49" s="1">
        <f t="shared" si="30"/>
        <v>2.5132792262725596</v>
      </c>
      <c r="BI49" s="1">
        <f t="shared" si="16"/>
        <v>4.1505190311418678</v>
      </c>
      <c r="BJ49" s="1">
        <f t="shared" si="17"/>
        <v>4.792664759692995</v>
      </c>
      <c r="BK49" s="1">
        <f t="shared" si="31"/>
        <v>6.6857612212471773</v>
      </c>
      <c r="BL49" s="1">
        <f t="shared" si="18"/>
        <v>1.2118477150046474</v>
      </c>
      <c r="BM49" s="1">
        <f t="shared" si="19"/>
        <v>1.8750110209918454</v>
      </c>
      <c r="BN49" s="1">
        <f t="shared" si="20"/>
        <v>1.1819829070514412</v>
      </c>
      <c r="BO49" s="1">
        <f t="shared" si="21"/>
        <v>2.7400576368876077</v>
      </c>
      <c r="BP49" s="1">
        <f>6*((O49-O130)/(O129-O130))+1</f>
        <v>5.6046580444377838</v>
      </c>
      <c r="BQ49" s="1">
        <f>6*((P49-P130)/(P129-P130))+1</f>
        <v>6.8724256292906176</v>
      </c>
      <c r="BR49" s="1">
        <f>6*((Q49-Q130)/(Q129-Q130))+1</f>
        <v>3.4253393665158374</v>
      </c>
      <c r="BS49" s="1">
        <f>6*((R49-R130)/(R129-R130))+1</f>
        <v>5.3779336576991223</v>
      </c>
      <c r="BT49" s="1">
        <f>6*((U49-U130)/(U129-U130))+1</f>
        <v>1.5627932815911609</v>
      </c>
      <c r="BU49" s="1">
        <f t="shared" si="22"/>
        <v>1.9174344670650736</v>
      </c>
      <c r="BV49" s="1">
        <f t="shared" si="23"/>
        <v>3.9903036311038109</v>
      </c>
      <c r="BW49" s="1">
        <f>6*((Y49-Y130)/(Y129-Y130))+1</f>
        <v>4.2198888454171346</v>
      </c>
      <c r="BX49" s="1">
        <f>6*((Z49-Z130)/(Z129-Z130))+1</f>
        <v>1.8804222246000988</v>
      </c>
      <c r="BY49" s="1">
        <f>6*((AB49-AB130)/(AB129-AB130))+1</f>
        <v>2.4827021700455383</v>
      </c>
      <c r="BZ49" s="1">
        <f>6*((AC49-AC130)/(AC129-AC130))+1</f>
        <v>1.3222326287684854</v>
      </c>
      <c r="CA49" s="1">
        <f>6*((AD49-AD130)/(AD129-AD130))+1</f>
        <v>1</v>
      </c>
      <c r="CB49" s="1">
        <f>6*((AE49-AE130)/(AE129-AE130))+1</f>
        <v>1.0651832905545409</v>
      </c>
      <c r="CC49" s="1">
        <f>6*((AF49-AF130)/(AF129-AF130))+1</f>
        <v>1.6957203415264925</v>
      </c>
      <c r="CD49" s="1">
        <f>6*((AH49-AH130)/(AH129-AH130))+1</f>
        <v>1.7065182564433055</v>
      </c>
      <c r="CE49" s="1">
        <f t="shared" si="24"/>
        <v>4.5988329337763547</v>
      </c>
      <c r="CF49" s="1">
        <f>6*((AN49-AN129)/(AN130-AN129))+1</f>
        <v>6.3112271496751147</v>
      </c>
      <c r="CG49" s="1">
        <f>6*((AO49-AO129)/(AO130-AO129))+1</f>
        <v>4.9160242550902593</v>
      </c>
      <c r="CH49" s="1">
        <f>6*((AQ49-AQ129)/(AQ130-AQ129))+1</f>
        <v>6.8003911854555366</v>
      </c>
      <c r="CI49" s="1">
        <f t="shared" si="25"/>
        <v>3.0573084352865423</v>
      </c>
      <c r="CJ49" s="1">
        <f>6*((AS49-AS130)/(AS129-AS130))+1</f>
        <v>1.5447890912124562</v>
      </c>
      <c r="CK49" s="1">
        <f t="shared" si="26"/>
        <v>6.9670221602989315</v>
      </c>
      <c r="CL49" s="1">
        <f>6*((AV49-AV130)/(AV129-AV130))+1</f>
        <v>5.2177852066346544</v>
      </c>
      <c r="CM49" s="1">
        <f>6*((AW49-AW130)/(AW129-AW130))+1</f>
        <v>6.1811595355049258</v>
      </c>
      <c r="CN49" s="1">
        <f>6*((AY49-AY130)/(AY129-AY130))+1</f>
        <v>5.9035593699954667</v>
      </c>
      <c r="CO49" s="1">
        <f t="shared" si="27"/>
        <v>6.4400961538461541</v>
      </c>
      <c r="CP49" s="1">
        <f>6*((BB49-BB130)/(BB129-BB130))+1</f>
        <v>2.6462651141776785</v>
      </c>
      <c r="CQ49" s="1">
        <f>6*((BC49-BC130)/(BC129-BC130))+1</f>
        <v>2.3828987239654174</v>
      </c>
      <c r="CR49" s="1">
        <f t="shared" si="28"/>
        <v>3.695494912672558</v>
      </c>
      <c r="CS49" s="62" t="s">
        <v>390</v>
      </c>
    </row>
    <row r="50" spans="1:97">
      <c r="A50" s="6" t="s">
        <v>198</v>
      </c>
      <c r="B50" s="5" t="s">
        <v>199</v>
      </c>
      <c r="C50" s="20">
        <v>27.38</v>
      </c>
      <c r="D50" s="20">
        <v>2.5000000000000001E-2</v>
      </c>
      <c r="E50" s="23">
        <v>24.45</v>
      </c>
      <c r="F50" s="23">
        <v>3144</v>
      </c>
      <c r="G50" s="23">
        <v>13204.6</v>
      </c>
      <c r="H50" s="21">
        <v>7.47</v>
      </c>
      <c r="I50" s="31">
        <v>0</v>
      </c>
      <c r="J50" s="31">
        <v>49139.395841322788</v>
      </c>
      <c r="K50" s="31">
        <v>75427.372903454787</v>
      </c>
      <c r="L50" s="1">
        <v>9.6999999999999993</v>
      </c>
      <c r="M50" s="1">
        <v>23.6</v>
      </c>
      <c r="N50" s="1">
        <v>0</v>
      </c>
      <c r="O50" s="1">
        <v>0.48161993769470407</v>
      </c>
      <c r="P50" s="1">
        <v>72.8</v>
      </c>
      <c r="Q50" s="1">
        <v>30.8</v>
      </c>
      <c r="R50" s="1">
        <v>0.93062098501070667</v>
      </c>
      <c r="S50" s="1">
        <v>4.6019328117809482E-4</v>
      </c>
      <c r="T50" s="19">
        <v>0</v>
      </c>
      <c r="U50" s="24">
        <v>5.7848109965635741</v>
      </c>
      <c r="V50" s="1">
        <v>1.3876693840988374E-3</v>
      </c>
      <c r="W50" s="1">
        <v>1000</v>
      </c>
      <c r="X50" s="17">
        <v>1.5420560747663551E-2</v>
      </c>
      <c r="Y50" s="25">
        <v>0.2308411214953271</v>
      </c>
      <c r="Z50" s="25">
        <v>0.84780657395701642</v>
      </c>
      <c r="AA50" s="1">
        <v>7.0093457943925228E-4</v>
      </c>
      <c r="AB50" s="1">
        <v>3922.2507788161993</v>
      </c>
      <c r="AC50" s="1">
        <v>290.33787823733059</v>
      </c>
      <c r="AD50" s="1">
        <v>54.47</v>
      </c>
      <c r="AE50" s="24">
        <v>285.0827956671622</v>
      </c>
      <c r="AF50" s="24">
        <v>1.9571651090342681</v>
      </c>
      <c r="AG50" s="24">
        <v>0.5579541008657154</v>
      </c>
      <c r="AH50" s="24">
        <v>0.15872274143302181</v>
      </c>
      <c r="AI50" s="24">
        <v>2.1651090342679131</v>
      </c>
      <c r="AJ50" s="24">
        <v>73.317757009345797</v>
      </c>
      <c r="AK50" s="24">
        <v>29.439252336448597</v>
      </c>
      <c r="AL50" s="24">
        <v>3.8940809968847354</v>
      </c>
      <c r="AM50" s="24">
        <v>7.9365079365079358</v>
      </c>
      <c r="AN50" s="24">
        <v>2568</v>
      </c>
      <c r="AO50" s="1">
        <v>713.33333333333337</v>
      </c>
      <c r="AP50" s="24">
        <v>0</v>
      </c>
      <c r="AQ50" s="24">
        <v>17.40625</v>
      </c>
      <c r="AR50" s="24">
        <v>164</v>
      </c>
      <c r="AS50" s="24">
        <v>1470.5837959501559</v>
      </c>
      <c r="AT50" s="26">
        <v>0.68535825545171336</v>
      </c>
      <c r="AU50" s="24">
        <v>22611.984286396462</v>
      </c>
      <c r="AV50" s="24">
        <v>0.96693177061532021</v>
      </c>
      <c r="AW50" s="26">
        <v>0.88865634156550855</v>
      </c>
      <c r="AX50" s="24">
        <v>0.87023859355378819</v>
      </c>
      <c r="AY50" s="24">
        <v>5.1163769984546657E-2</v>
      </c>
      <c r="AZ50" s="24">
        <v>7.4257425742574252</v>
      </c>
      <c r="BA50" s="24">
        <v>-0.30734227015827603</v>
      </c>
      <c r="BB50" s="24">
        <v>-0.50983339243909553</v>
      </c>
      <c r="BC50" s="26">
        <v>-0.74617235837084572</v>
      </c>
      <c r="BD50" s="26">
        <v>0.20381419939577039</v>
      </c>
      <c r="BE50" s="26">
        <v>66805.770418161657</v>
      </c>
      <c r="BG50" s="1">
        <f t="shared" si="29"/>
        <v>4.4142710472279267</v>
      </c>
      <c r="BH50" s="1">
        <f t="shared" si="30"/>
        <v>1.6529447775927566</v>
      </c>
      <c r="BI50" s="1">
        <f t="shared" si="16"/>
        <v>3.5501730103806226</v>
      </c>
      <c r="BJ50" s="1">
        <f t="shared" si="17"/>
        <v>6.0696762864991918</v>
      </c>
      <c r="BK50" s="1">
        <f t="shared" si="31"/>
        <v>6.5821921971600155</v>
      </c>
      <c r="BL50" s="1">
        <f t="shared" si="18"/>
        <v>1.0199127146164999</v>
      </c>
      <c r="BM50" s="1">
        <f t="shared" si="19"/>
        <v>1.0852594346768039</v>
      </c>
      <c r="BN50" s="1">
        <f t="shared" si="20"/>
        <v>1.0713091427887933</v>
      </c>
      <c r="BO50" s="1">
        <f t="shared" si="21"/>
        <v>1.0870317002881844</v>
      </c>
      <c r="BP50" s="1">
        <f>6*((O50-O130)/(O129-O130))+1</f>
        <v>1.0319730927251189</v>
      </c>
      <c r="BQ50" s="1">
        <f>6*((P50-P130)/(P129-P130))+1</f>
        <v>1.1167048054919908</v>
      </c>
      <c r="BR50" s="1">
        <f>6*((Q50-Q130)/(Q129-Q130))+1</f>
        <v>1.383710407239819</v>
      </c>
      <c r="BS50" s="1">
        <f>6*((R50-R130)/(R129-R130))+1</f>
        <v>4.9281006559557525</v>
      </c>
      <c r="BT50" s="1">
        <f>6*((U50-U130)/(U129-U130))+1</f>
        <v>1.7186742876010304</v>
      </c>
      <c r="BU50" s="1">
        <f t="shared" si="22"/>
        <v>1.3156955697578723</v>
      </c>
      <c r="BV50" s="1">
        <f t="shared" si="23"/>
        <v>2.9120925250919893</v>
      </c>
      <c r="BW50" s="1">
        <f>6*((Y50-Y130)/(Y129-Y130))+1</f>
        <v>3.8994185827655476</v>
      </c>
      <c r="BX50" s="1">
        <f>6*((Z50-Z130)/(Z129-Z130))+1</f>
        <v>1.8732384857402922</v>
      </c>
      <c r="BY50" s="1">
        <f>6*((AB50-AB130)/(AB129-AB130))+1</f>
        <v>3.3028606731361849</v>
      </c>
      <c r="BZ50" s="1">
        <f>6*((AC50-AC130)/(AC129-AC130))+1</f>
        <v>1.0168368447129694</v>
      </c>
      <c r="CA50" s="1">
        <f>6*((AD50-AD130)/(AD129-AD130))+1</f>
        <v>1</v>
      </c>
      <c r="CB50" s="1">
        <f>6*((AE50-AE130)/(AE129-AE130))+1</f>
        <v>1.0871477318946696</v>
      </c>
      <c r="CC50" s="1">
        <f>6*((AF50-AF130)/(AF129-AF130))+1</f>
        <v>2.5038473856693915</v>
      </c>
      <c r="CD50" s="1">
        <f>6*((AH50-AH130)/(AH129-AH130))+1</f>
        <v>1.6545562262131215</v>
      </c>
      <c r="CE50" s="1">
        <f t="shared" si="24"/>
        <v>3.9514201948161309</v>
      </c>
      <c r="CF50" s="1">
        <f>6*((AN50-AN129)/(AN130-AN129))+1</f>
        <v>6.5922968937949209</v>
      </c>
      <c r="CG50" s="1">
        <f>6*((AO50-AO129)/(AO130-AO129))+1</f>
        <v>6.2956259137251465</v>
      </c>
      <c r="CH50" s="1">
        <f>6*((AQ50-AQ129)/(AQ130-AQ129))+1</f>
        <v>6.8465580178561973</v>
      </c>
      <c r="CI50" s="1">
        <f t="shared" si="25"/>
        <v>2.518351577591758</v>
      </c>
      <c r="CJ50" s="1">
        <f>6*((AS50-AS130)/(AS129-AS130))+1</f>
        <v>1.4689350798823164</v>
      </c>
      <c r="CK50" s="1">
        <f t="shared" si="26"/>
        <v>6.962896107794144</v>
      </c>
      <c r="CL50" s="1">
        <f>6*((AV50-AV130)/(AV129-AV130))+1</f>
        <v>6.1413697043861575</v>
      </c>
      <c r="CM50" s="1">
        <f>6*((AW50-AW130)/(AW129-AW130))+1</f>
        <v>6.273179672541823</v>
      </c>
      <c r="CN50" s="1">
        <f>6*((AY50-AY130)/(AY129-AY130))+1</f>
        <v>6.2966216461670967</v>
      </c>
      <c r="CO50" s="1">
        <f t="shared" si="27"/>
        <v>6.1351980198019795</v>
      </c>
      <c r="CP50" s="1">
        <f>6*((BB50-BB130)/(BB129-BB130))+1</f>
        <v>1.8426580638557795</v>
      </c>
      <c r="CQ50" s="1">
        <f>6*((BC50-BC130)/(BC129-BC130))+1</f>
        <v>1.8425194513337992</v>
      </c>
      <c r="CR50" s="1">
        <f t="shared" si="28"/>
        <v>3.2552772413182112</v>
      </c>
      <c r="CS50" s="62" t="s">
        <v>391</v>
      </c>
    </row>
    <row r="51" spans="1:97">
      <c r="A51" s="6" t="s">
        <v>200</v>
      </c>
      <c r="B51" s="5" t="s">
        <v>201</v>
      </c>
      <c r="C51" s="20">
        <v>25.37</v>
      </c>
      <c r="D51" s="20">
        <v>3.4132016853215305E-2</v>
      </c>
      <c r="E51" s="23">
        <v>17.89</v>
      </c>
      <c r="F51" s="23">
        <v>2531.1999999999998</v>
      </c>
      <c r="G51" s="23">
        <v>13921.8</v>
      </c>
      <c r="H51" s="21">
        <v>7.82</v>
      </c>
      <c r="I51" s="31">
        <v>0</v>
      </c>
      <c r="J51" s="31">
        <v>32948.431722223257</v>
      </c>
      <c r="K51" s="31">
        <v>118827.92884452846</v>
      </c>
      <c r="L51" s="1">
        <v>27.1</v>
      </c>
      <c r="M51" s="1">
        <v>34.9</v>
      </c>
      <c r="N51" s="1">
        <v>0</v>
      </c>
      <c r="O51" s="1">
        <v>0.22807166872366685</v>
      </c>
      <c r="P51" s="1">
        <v>74.7</v>
      </c>
      <c r="Q51" s="1">
        <v>28.3</v>
      </c>
      <c r="R51" s="1">
        <v>0.96879063719115732</v>
      </c>
      <c r="S51" s="1">
        <v>4.4742729306487697E-4</v>
      </c>
      <c r="T51" s="19">
        <v>0</v>
      </c>
      <c r="U51" s="24">
        <v>5.4006603649730867</v>
      </c>
      <c r="V51" s="1">
        <v>3.8954910256012226E-3</v>
      </c>
      <c r="W51" s="1">
        <v>818.7772925764192</v>
      </c>
      <c r="X51" s="17">
        <v>1.4384815082776524E-2</v>
      </c>
      <c r="Y51" s="25">
        <v>0.15823296591054178</v>
      </c>
      <c r="Z51" s="25">
        <v>1.1371777175252651</v>
      </c>
      <c r="AA51" s="1">
        <v>1.5746691066944717E-3</v>
      </c>
      <c r="AB51" s="1">
        <v>3491.4669957866963</v>
      </c>
      <c r="AC51" s="1">
        <v>696.3064719922902</v>
      </c>
      <c r="AD51" s="1">
        <v>54.47</v>
      </c>
      <c r="AE51" s="24">
        <v>166.54358150708265</v>
      </c>
      <c r="AF51" s="24">
        <v>0.74477592884197985</v>
      </c>
      <c r="AG51" s="24">
        <v>0.12403765060960746</v>
      </c>
      <c r="AH51" s="24">
        <v>0.12644167340511556</v>
      </c>
      <c r="AI51" s="24">
        <v>1.8981146529344171</v>
      </c>
      <c r="AJ51" s="24">
        <v>74.643571519768486</v>
      </c>
      <c r="AK51" s="24">
        <v>19.959994892965057</v>
      </c>
      <c r="AL51" s="24">
        <v>3.2770140869047113</v>
      </c>
      <c r="AM51" s="24">
        <v>6.3965884861407245</v>
      </c>
      <c r="AN51" s="24">
        <v>4699.3999999999996</v>
      </c>
      <c r="AO51" s="1">
        <v>1174.8499999999999</v>
      </c>
      <c r="AP51" s="24">
        <v>0</v>
      </c>
      <c r="AQ51" s="24">
        <v>22.920289855072465</v>
      </c>
      <c r="AR51" s="24">
        <v>272.5</v>
      </c>
      <c r="AS51" s="24">
        <v>1076.6750508575565</v>
      </c>
      <c r="AT51" s="26">
        <v>6.4263523002936545</v>
      </c>
      <c r="AU51" s="24">
        <v>29633.845682099422</v>
      </c>
      <c r="AV51" s="24">
        <v>0.98553345388788427</v>
      </c>
      <c r="AW51" s="26">
        <v>0.9154611211573237</v>
      </c>
      <c r="AX51" s="24">
        <v>0.92631103074141052</v>
      </c>
      <c r="AY51" s="24">
        <v>4.5506118489404071E-2</v>
      </c>
      <c r="AZ51" s="24">
        <v>5.9880239520958085</v>
      </c>
      <c r="BA51" s="24">
        <v>-1.7671935094667115</v>
      </c>
      <c r="BB51" s="24">
        <v>-0.14667152342178702</v>
      </c>
      <c r="BC51" s="26">
        <v>-0.82009135631748442</v>
      </c>
      <c r="BD51" s="26">
        <v>-4.0461258345134532E-2</v>
      </c>
      <c r="BE51" s="26">
        <v>77886.629976766242</v>
      </c>
      <c r="BG51" s="1">
        <f t="shared" si="29"/>
        <v>4.7238193018480494</v>
      </c>
      <c r="BH51" s="1">
        <f t="shared" si="30"/>
        <v>1.940726604070208</v>
      </c>
      <c r="BI51" s="1">
        <f t="shared" si="16"/>
        <v>4.6851211072664363</v>
      </c>
      <c r="BJ51" s="1">
        <f t="shared" si="17"/>
        <v>6.2779404684358084</v>
      </c>
      <c r="BK51" s="1">
        <f t="shared" si="31"/>
        <v>6.5490818717274966</v>
      </c>
      <c r="BL51" s="1">
        <f t="shared" si="18"/>
        <v>1.0199127146164999</v>
      </c>
      <c r="BM51" s="1">
        <f t="shared" si="19"/>
        <v>1.0545947723863809</v>
      </c>
      <c r="BN51" s="1">
        <f t="shared" si="20"/>
        <v>1.1170623006860203</v>
      </c>
      <c r="BO51" s="1">
        <f t="shared" si="21"/>
        <v>1.1521613832853026</v>
      </c>
      <c r="BP51" s="1">
        <f>6*((O51-O130)/(O129-O130))+1</f>
        <v>1.0138525097225535</v>
      </c>
      <c r="BQ51" s="1">
        <f>6*((P51-P130)/(P129-P130))+1</f>
        <v>1.1221395881006866</v>
      </c>
      <c r="BR51" s="1">
        <f>6*((Q51-Q130)/(Q129-Q130))+1</f>
        <v>1.3384615384615386</v>
      </c>
      <c r="BS51" s="1">
        <f>6*((R51-R130)/(R129-R130))+1</f>
        <v>6.3447843345328163</v>
      </c>
      <c r="BT51" s="1">
        <f>6*((U51-U130)/(U129-U130))+1</f>
        <v>1.6709494472123327</v>
      </c>
      <c r="BU51" s="1">
        <f t="shared" si="22"/>
        <v>1.886226411640904</v>
      </c>
      <c r="BV51" s="1">
        <f t="shared" si="23"/>
        <v>2.7836638916503045</v>
      </c>
      <c r="BW51" s="1">
        <f>6*((Y51-Y130)/(Y129-Y130))+1</f>
        <v>2.987443133161261</v>
      </c>
      <c r="BX51" s="1">
        <f>6*((Z51-Z130)/(Z129-Z130))+1</f>
        <v>1.8764483529749627</v>
      </c>
      <c r="BY51" s="1">
        <f>6*((AB51-AB130)/(AB129-AB130))+1</f>
        <v>3.0499357357707861</v>
      </c>
      <c r="BZ51" s="1">
        <f>6*((AC51-AC130)/(AC129-AC130))+1</f>
        <v>1.0439460248906292</v>
      </c>
      <c r="CA51" s="1">
        <f>6*((AD51-AD130)/(AD129-AD130))+1</f>
        <v>1</v>
      </c>
      <c r="CB51" s="1">
        <f>6*((AE51-AE130)/(AE129-AE130))+1</f>
        <v>1.0465049781203364</v>
      </c>
      <c r="CC51" s="1">
        <f>6*((AF51-AF130)/(AF129-AF130))+1</f>
        <v>1.5696063658505834</v>
      </c>
      <c r="CD51" s="1">
        <f>6*((AH51-AH130)/(AH129-AH130))+1</f>
        <v>1.6443840559629375</v>
      </c>
      <c r="CE51" s="1">
        <f t="shared" si="24"/>
        <v>4.6201371583322572</v>
      </c>
      <c r="CF51" s="1">
        <f>6*((AN51-AN129)/(AN130-AN129))+1</f>
        <v>6.1158029167681134</v>
      </c>
      <c r="CG51" s="1">
        <f>6*((AO51-AO129)/(AO130-AO129))+1</f>
        <v>5.8399057543083943</v>
      </c>
      <c r="CH51" s="1">
        <f>6*((AQ51-AQ129)/(AQ130-AQ129))+1</f>
        <v>6.7019283842760293</v>
      </c>
      <c r="CI51" s="1">
        <f t="shared" si="25"/>
        <v>3.775917578879588</v>
      </c>
      <c r="CJ51" s="1">
        <f>6*((AS51-AS130)/(AS129-AS130))+1</f>
        <v>1.2412414548853552</v>
      </c>
      <c r="CK51" s="1">
        <f t="shared" si="26"/>
        <v>6.9208475417187909</v>
      </c>
      <c r="CL51" s="1">
        <f>6*((AV51-AV130)/(AV129-AV130))+1</f>
        <v>6.957518749550232</v>
      </c>
      <c r="CM51" s="1">
        <f>6*((AW51-AW130)/(AW129-AW130))+1</f>
        <v>6.4994574383303689</v>
      </c>
      <c r="CN51" s="1">
        <f>6*((AY51-AY130)/(AY129-AY130))+1</f>
        <v>5.8908229019125322</v>
      </c>
      <c r="CO51" s="1">
        <f t="shared" si="27"/>
        <v>6.3026347305389221</v>
      </c>
      <c r="CP51" s="1">
        <f>6*((BB51-BB130)/(BB129-BB130))+1</f>
        <v>2.5218954453664213</v>
      </c>
      <c r="CQ51" s="1">
        <f>6*((BC51-BC130)/(BC129-BC130))+1</f>
        <v>1.581129307131774</v>
      </c>
      <c r="CR51" s="1">
        <f t="shared" si="28"/>
        <v>3.3477839528209086</v>
      </c>
      <c r="CS51" s="62" t="s">
        <v>391</v>
      </c>
    </row>
    <row r="52" spans="1:97">
      <c r="A52" s="6" t="s">
        <v>202</v>
      </c>
      <c r="B52" s="5" t="s">
        <v>95</v>
      </c>
      <c r="C52" s="20">
        <v>22.78</v>
      </c>
      <c r="D52" s="20">
        <v>6.6892187627504651E-2</v>
      </c>
      <c r="E52" s="23">
        <v>13.2</v>
      </c>
      <c r="F52" s="23">
        <v>3012.8</v>
      </c>
      <c r="G52" s="23">
        <v>18786</v>
      </c>
      <c r="H52" s="21">
        <v>9.0299999999999994</v>
      </c>
      <c r="I52" s="31">
        <v>0</v>
      </c>
      <c r="J52" s="31">
        <v>576235.23814608657</v>
      </c>
      <c r="K52" s="31">
        <v>166239.72808877088</v>
      </c>
      <c r="L52" s="1">
        <v>916.7</v>
      </c>
      <c r="M52" s="1">
        <v>358.7</v>
      </c>
      <c r="N52" s="1">
        <v>70.8</v>
      </c>
      <c r="O52" s="1">
        <v>83.987922759070912</v>
      </c>
      <c r="P52" s="1">
        <v>1351.6</v>
      </c>
      <c r="Q52" s="1">
        <v>208.3</v>
      </c>
      <c r="R52" s="1">
        <v>0.95855904658721558</v>
      </c>
      <c r="S52" s="1">
        <v>3.4917046784806037E-3</v>
      </c>
      <c r="T52" s="19">
        <v>1.4836905318288711E-5</v>
      </c>
      <c r="U52" s="24">
        <v>4.1034071078952969</v>
      </c>
      <c r="V52" s="1">
        <v>2.9802541367557459E-3</v>
      </c>
      <c r="W52" s="1">
        <v>1000.0000000000002</v>
      </c>
      <c r="X52" s="17">
        <v>2.2307287146047076E-2</v>
      </c>
      <c r="Y52" s="25">
        <v>0.15730087018449693</v>
      </c>
      <c r="Z52" s="25">
        <v>0.93205525773195896</v>
      </c>
      <c r="AA52" s="1">
        <v>5.7863930741325971E-4</v>
      </c>
      <c r="AB52" s="1">
        <v>2455.0441768855853</v>
      </c>
      <c r="AC52" s="1">
        <v>15188.480871707026</v>
      </c>
      <c r="AD52" s="1">
        <v>54.47</v>
      </c>
      <c r="AE52" s="24">
        <v>583.83269492884438</v>
      </c>
      <c r="AF52" s="24">
        <v>0.32685702416190032</v>
      </c>
      <c r="AG52" s="24">
        <v>0.19082981727286466</v>
      </c>
      <c r="AH52" s="24">
        <v>4.1205053449951405</v>
      </c>
      <c r="AI52" s="24">
        <v>1.8724174511680354</v>
      </c>
      <c r="AJ52" s="24">
        <v>73.958263785339653</v>
      </c>
      <c r="AK52" s="24">
        <v>21.075824004629112</v>
      </c>
      <c r="AL52" s="24">
        <v>2.7893381998382778</v>
      </c>
      <c r="AM52" s="24">
        <v>3.8718760999648012</v>
      </c>
      <c r="AN52" s="24">
        <v>7094.6842105263158</v>
      </c>
      <c r="AO52" s="1">
        <v>998.51111111111106</v>
      </c>
      <c r="AP52" s="24">
        <v>0</v>
      </c>
      <c r="AQ52" s="24">
        <v>20.902587519025875</v>
      </c>
      <c r="AR52" s="24">
        <v>473.92307692307691</v>
      </c>
      <c r="AS52" s="24">
        <v>1372.5441536658284</v>
      </c>
      <c r="AT52" s="26">
        <v>129.60407718158146</v>
      </c>
      <c r="AU52" s="24">
        <v>112675.02631107817</v>
      </c>
      <c r="AV52" s="24">
        <v>0.96845327890673527</v>
      </c>
      <c r="AW52" s="26">
        <v>0.92727837430118021</v>
      </c>
      <c r="AX52" s="24">
        <v>0.90828822433223888</v>
      </c>
      <c r="AY52" s="24">
        <v>5.1206770753230012E-2</v>
      </c>
      <c r="AZ52" s="24">
        <v>3.1380753138075312</v>
      </c>
      <c r="BA52" s="24">
        <v>-2.1420646424491194E-2</v>
      </c>
      <c r="BB52" s="24">
        <v>-0.42895327510481585</v>
      </c>
      <c r="BC52" s="26">
        <v>-0.84990082286313662</v>
      </c>
      <c r="BD52" s="26">
        <v>-0.75053142989344179</v>
      </c>
      <c r="BE52" s="26">
        <v>306553.1197615756</v>
      </c>
      <c r="BG52" s="1">
        <f t="shared" si="29"/>
        <v>5.1226899383983575</v>
      </c>
      <c r="BH52" s="1">
        <f t="shared" si="30"/>
        <v>2.9731142937423711</v>
      </c>
      <c r="BI52" s="1">
        <f t="shared" si="16"/>
        <v>5.4965397923875425</v>
      </c>
      <c r="BJ52" s="1">
        <f t="shared" si="17"/>
        <v>6.114265484720609</v>
      </c>
      <c r="BK52" s="1">
        <f t="shared" si="31"/>
        <v>6.3245207381959059</v>
      </c>
      <c r="BL52" s="1">
        <f t="shared" si="18"/>
        <v>1.0199127146164999</v>
      </c>
      <c r="BM52" s="1">
        <f t="shared" si="19"/>
        <v>2.0835456318461798</v>
      </c>
      <c r="BN52" s="1">
        <f t="shared" si="20"/>
        <v>1.1670441382449379</v>
      </c>
      <c r="BO52" s="1">
        <f t="shared" si="21"/>
        <v>3.018443804034582</v>
      </c>
      <c r="BP52" s="1">
        <f>6*((O52-O130)/(O129-O130))+1</f>
        <v>7</v>
      </c>
      <c r="BQ52" s="1">
        <f>6*((P52-P130)/(P129-P130))+1</f>
        <v>4.7745995423340961</v>
      </c>
      <c r="BR52" s="1">
        <f>6*((Q52-Q130)/(Q129-Q130))+1</f>
        <v>4.5963800904977381</v>
      </c>
      <c r="BS52" s="1">
        <f>6*((R52-R130)/(R129-R130))+1</f>
        <v>5.9650342821624003</v>
      </c>
      <c r="BT52" s="1">
        <f>6*((U52-U130)/(U129-U130))+1</f>
        <v>1.5097855715174613</v>
      </c>
      <c r="BU52" s="1">
        <f t="shared" si="22"/>
        <v>1.6780095017642531</v>
      </c>
      <c r="BV52" s="1">
        <f t="shared" si="23"/>
        <v>3.7660211392442329</v>
      </c>
      <c r="BW52" s="1">
        <f>6*((Y52-Y130)/(Y129-Y130))+1</f>
        <v>2.9757357924088659</v>
      </c>
      <c r="BX52" s="1">
        <f>6*((Z52-Z130)/(Z129-Z130))+1</f>
        <v>1.8741730194546034</v>
      </c>
      <c r="BY52" s="1">
        <f>6*((AB52-AB130)/(AB129-AB130))+1</f>
        <v>2.4414235612614674</v>
      </c>
      <c r="BZ52" s="1">
        <f>6*((AC52-AC130)/(AC129-AC130))+1</f>
        <v>2.0116833647033521</v>
      </c>
      <c r="CA52" s="1">
        <f>6*((AD52-AD130)/(AD129-AD130))+1</f>
        <v>1</v>
      </c>
      <c r="CB52" s="1">
        <f>6*((AE52-AE130)/(AE129-AE130))+1</f>
        <v>1.1895781274547619</v>
      </c>
      <c r="CC52" s="1">
        <f>6*((AF52-AF130)/(AF129-AF130))+1</f>
        <v>1.2475670487000028</v>
      </c>
      <c r="CD52" s="1">
        <f>6*((AH52-AH130)/(AH129-AH130))+1</f>
        <v>2.9029637170313887</v>
      </c>
      <c r="CE52" s="1">
        <f t="shared" si="24"/>
        <v>4.2744802782493423</v>
      </c>
      <c r="CF52" s="1">
        <f>6*((AN52-AN129)/(AN130-AN129))+1</f>
        <v>5.5803152093536426</v>
      </c>
      <c r="CG52" s="1">
        <f>6*((AO52-AO129)/(AO130-AO129))+1</f>
        <v>6.0140298810408712</v>
      </c>
      <c r="CH52" s="1">
        <f>6*((AQ52-AQ129)/(AQ130-AQ129))+1</f>
        <v>6.7548513875923399</v>
      </c>
      <c r="CI52" s="1">
        <f t="shared" si="25"/>
        <v>6.1105057209371445</v>
      </c>
      <c r="CJ52" s="1">
        <f>6*((AS52-AS130)/(AS129-AS130))+1</f>
        <v>1.4122645900208228</v>
      </c>
      <c r="CK52" s="1">
        <f t="shared" si="26"/>
        <v>6.0186611497409022</v>
      </c>
      <c r="CL52" s="1">
        <f>6*((AV52-AV130)/(AV129-AV130))+1</f>
        <v>6.2081258963421373</v>
      </c>
      <c r="CM52" s="1">
        <f>6*((AW52-AW130)/(AW129-AW130))+1</f>
        <v>6.5992150815518045</v>
      </c>
      <c r="CN52" s="1">
        <f>6*((AY52-AY130)/(AY129-AY130))+1</f>
        <v>6.2997059043524359</v>
      </c>
      <c r="CO52" s="1">
        <f t="shared" si="27"/>
        <v>6.6345397489539746</v>
      </c>
      <c r="CP52" s="1">
        <f>6*((BB52-BB130)/(BB129-BB130))+1</f>
        <v>1.9939316523056487</v>
      </c>
      <c r="CQ52" s="1">
        <f>6*((BC52-BC130)/(BC129-BC130))+1</f>
        <v>1.4757179653197765</v>
      </c>
      <c r="CR52" s="1">
        <f t="shared" si="28"/>
        <v>3.881875020553581</v>
      </c>
      <c r="CS52" s="62" t="s">
        <v>390</v>
      </c>
    </row>
    <row r="53" spans="1:97">
      <c r="A53" s="6" t="s">
        <v>203</v>
      </c>
      <c r="B53" s="5" t="s">
        <v>204</v>
      </c>
      <c r="C53" s="20">
        <v>28.43</v>
      </c>
      <c r="D53" s="20">
        <v>2.3220418357789572E-2</v>
      </c>
      <c r="E53" s="23">
        <v>25.92</v>
      </c>
      <c r="F53" s="23">
        <v>2789.5</v>
      </c>
      <c r="G53" s="23">
        <v>16737.2</v>
      </c>
      <c r="H53" s="21">
        <v>6.79</v>
      </c>
      <c r="I53" s="31">
        <v>0</v>
      </c>
      <c r="J53" s="31">
        <v>23966.068221655991</v>
      </c>
      <c r="K53" s="31">
        <v>95089.739709072295</v>
      </c>
      <c r="L53" s="1">
        <v>25.5</v>
      </c>
      <c r="M53" s="1">
        <v>27.6</v>
      </c>
      <c r="N53" s="1">
        <v>0</v>
      </c>
      <c r="O53" s="1">
        <v>0.16679675304402122</v>
      </c>
      <c r="P53" s="1">
        <v>55.5</v>
      </c>
      <c r="Q53" s="1">
        <v>31.3</v>
      </c>
      <c r="R53" s="1">
        <v>0.95612644042710648</v>
      </c>
      <c r="S53" s="1">
        <v>1.2162759840778417E-3</v>
      </c>
      <c r="T53" s="19">
        <v>3.9025913206369031E-5</v>
      </c>
      <c r="U53" s="24">
        <v>3.4297266125587358</v>
      </c>
      <c r="V53" s="1">
        <v>6.1635983985361617E-3</v>
      </c>
      <c r="W53" s="1">
        <v>847.72253646918716</v>
      </c>
      <c r="X53" s="17">
        <v>2.9698719950046831E-2</v>
      </c>
      <c r="Y53" s="25">
        <v>0.28289884483296907</v>
      </c>
      <c r="Z53" s="25">
        <v>29.335555278574098</v>
      </c>
      <c r="AA53" s="1">
        <v>6.244146113019045E-4</v>
      </c>
      <c r="AB53" s="1">
        <v>3758.6740762566346</v>
      </c>
      <c r="AC53" s="1">
        <v>700.47582796698134</v>
      </c>
      <c r="AD53" s="1">
        <v>54.47</v>
      </c>
      <c r="AE53" s="24">
        <v>117.54692271975597</v>
      </c>
      <c r="AF53" s="24">
        <v>2.3103340618170467</v>
      </c>
      <c r="AG53" s="24">
        <v>0.27157265942122832</v>
      </c>
      <c r="AH53" s="24">
        <v>0.19711988760536997</v>
      </c>
      <c r="AI53" s="24">
        <v>2.2244770527630346</v>
      </c>
      <c r="AJ53" s="24">
        <v>72.873087730252877</v>
      </c>
      <c r="AK53" s="24">
        <v>28.137683421792069</v>
      </c>
      <c r="AL53" s="24">
        <v>4.6050577583515455</v>
      </c>
      <c r="AM53" s="24">
        <v>6.934812760055479</v>
      </c>
      <c r="AN53" s="24">
        <v>2847.1111111111113</v>
      </c>
      <c r="AO53" s="1">
        <v>420.06557377049182</v>
      </c>
      <c r="AP53" s="24">
        <v>2135.3333333333335</v>
      </c>
      <c r="AQ53" s="24">
        <v>17.110619469026549</v>
      </c>
      <c r="AR53" s="24">
        <v>134.4</v>
      </c>
      <c r="AS53" s="24">
        <v>1913.9666371370593</v>
      </c>
      <c r="AT53" s="26">
        <v>0</v>
      </c>
      <c r="AU53" s="24">
        <v>27336.708865398894</v>
      </c>
      <c r="AV53" s="24">
        <v>0.95482049213392495</v>
      </c>
      <c r="AW53" s="26">
        <v>0.81121419927390082</v>
      </c>
      <c r="AX53" s="24">
        <v>0.60750302541347323</v>
      </c>
      <c r="AY53" s="24">
        <v>4.8435040903049516E-2</v>
      </c>
      <c r="AZ53" s="24">
        <v>7.6219512195121952</v>
      </c>
      <c r="BA53" s="24">
        <v>-0.42812378433958181</v>
      </c>
      <c r="BB53" s="24">
        <v>-0.27278044824516179</v>
      </c>
      <c r="BC53" s="26">
        <v>-0.81437078276436514</v>
      </c>
      <c r="BD53" s="26">
        <v>-0.23057462871280171</v>
      </c>
      <c r="BE53" s="26">
        <v>77451.993362116467</v>
      </c>
      <c r="BG53" s="1">
        <f t="shared" si="29"/>
        <v>4.2525667351129366</v>
      </c>
      <c r="BH53" s="1">
        <f t="shared" si="30"/>
        <v>1.5968639289047979</v>
      </c>
      <c r="BI53" s="1">
        <f t="shared" si="16"/>
        <v>3.2958477508650512</v>
      </c>
      <c r="BJ53" s="1">
        <f t="shared" si="17"/>
        <v>6.1901554844373949</v>
      </c>
      <c r="BK53" s="1">
        <f t="shared" si="31"/>
        <v>6.4191058396266705</v>
      </c>
      <c r="BL53" s="1">
        <f t="shared" si="18"/>
        <v>1.0199127146164999</v>
      </c>
      <c r="BM53" s="1">
        <f t="shared" si="19"/>
        <v>1.0375827438692033</v>
      </c>
      <c r="BN53" s="1">
        <f t="shared" si="20"/>
        <v>1.0920373420844902</v>
      </c>
      <c r="BO53" s="1">
        <f t="shared" si="21"/>
        <v>1.110086455331412</v>
      </c>
      <c r="BP53" s="1">
        <f>6*((O53-O130)/(O129-O130))+1</f>
        <v>1.0094733151808031</v>
      </c>
      <c r="BQ53" s="1">
        <f>6*((P53-P130)/(P129-P130))+1</f>
        <v>1.0672196796338673</v>
      </c>
      <c r="BR53" s="1">
        <f>6*((Q53-Q130)/(Q129-Q130))+1</f>
        <v>1.3927601809954751</v>
      </c>
      <c r="BS53" s="1">
        <f>6*((R53-R130)/(R129-R130))+1</f>
        <v>5.8747470186804023</v>
      </c>
      <c r="BT53" s="1">
        <f>6*((U53-U130)/(U129-U130))+1</f>
        <v>1.4260910739194719</v>
      </c>
      <c r="BU53" s="1">
        <f t="shared" si="22"/>
        <v>2.4022221218407962</v>
      </c>
      <c r="BV53" s="1">
        <f t="shared" si="23"/>
        <v>4.6825314818651416</v>
      </c>
      <c r="BW53" s="1">
        <f>6*((Y53-Y130)/(Y129-Y130))+1</f>
        <v>4.5532757874260357</v>
      </c>
      <c r="BX53" s="1">
        <f>6*((Z53-Z130)/(Z129-Z130))+1</f>
        <v>2.1892405930303021</v>
      </c>
      <c r="BY53" s="1">
        <f>6*((AB53-AB130)/(AB129-AB130))+1</f>
        <v>3.2068203186029622</v>
      </c>
      <c r="BZ53" s="1">
        <f>6*((AC53-AC130)/(AC129-AC130))+1</f>
        <v>1.0442244400786054</v>
      </c>
      <c r="CA53" s="1">
        <f>6*((AD53-AD130)/(AD129-AD130))+1</f>
        <v>1</v>
      </c>
      <c r="CB53" s="1">
        <f>6*((AE53-AE130)/(AE129-AE130))+1</f>
        <v>1.0297058188466033</v>
      </c>
      <c r="CC53" s="1">
        <f>6*((AF53-AF130)/(AF129-AF130))+1</f>
        <v>2.7759917828701268</v>
      </c>
      <c r="CD53" s="1">
        <f>6*((AH53-AH130)/(AH129-AH130))+1</f>
        <v>1.6666556495546507</v>
      </c>
      <c r="CE53" s="1">
        <f t="shared" si="24"/>
        <v>3.7271370181377277</v>
      </c>
      <c r="CF53" s="1">
        <f>6*((AN53-AN129)/(AN130-AN129))+1</f>
        <v>6.5298990504216894</v>
      </c>
      <c r="CG53" s="1">
        <f>6*((AO53-AO129)/(AO130-AO129))+1</f>
        <v>6.5852103205138608</v>
      </c>
      <c r="CH53" s="1">
        <f>6*((AQ53-AQ129)/(AQ130-AQ129))+1</f>
        <v>6.8543122119667954</v>
      </c>
      <c r="CI53" s="1">
        <f t="shared" si="25"/>
        <v>2.1752736638763683</v>
      </c>
      <c r="CJ53" s="1">
        <f>6*((AS53-AS130)/(AS129-AS130))+1</f>
        <v>1.7252265373049374</v>
      </c>
      <c r="CK53" s="1">
        <f t="shared" si="26"/>
        <v>6.9679158537936257</v>
      </c>
      <c r="CL53" s="1">
        <f>6*((AV53-AV130)/(AV129-AV130))+1</f>
        <v>5.6099872362798484</v>
      </c>
      <c r="CM53" s="1">
        <f>6*((AW53-AW130)/(AW129-AW130))+1</f>
        <v>5.6194367504782363</v>
      </c>
      <c r="CN53" s="1">
        <f>6*((AY53-AY130)/(AY129-AY130))+1</f>
        <v>6.1009017727119819</v>
      </c>
      <c r="CO53" s="1">
        <f t="shared" si="27"/>
        <v>6.1123475609756097</v>
      </c>
      <c r="CP53" s="1">
        <f>6*((BB53-BB130)/(BB129-BB130))+1</f>
        <v>2.2860284582459509</v>
      </c>
      <c r="CQ53" s="1">
        <f>6*((BC53-BC130)/(BC129-BC130))+1</f>
        <v>1.6013582278085341</v>
      </c>
      <c r="CR53" s="1">
        <f t="shared" si="28"/>
        <v>3.3305446735105098</v>
      </c>
      <c r="CS53" s="62" t="s">
        <v>391</v>
      </c>
    </row>
    <row r="54" spans="1:97">
      <c r="A54" s="6" t="s">
        <v>205</v>
      </c>
      <c r="B54" s="5" t="s">
        <v>206</v>
      </c>
      <c r="C54" s="20">
        <v>21.66</v>
      </c>
      <c r="D54" s="20">
        <v>6.3515127388535028E-2</v>
      </c>
      <c r="E54" s="23">
        <v>12.35</v>
      </c>
      <c r="F54" s="23">
        <v>6140.7</v>
      </c>
      <c r="G54" s="23">
        <v>38379.199999999997</v>
      </c>
      <c r="H54" s="21">
        <v>9.0399999999999991</v>
      </c>
      <c r="I54" s="31">
        <v>0</v>
      </c>
      <c r="J54" s="31">
        <v>17409.827677151305</v>
      </c>
      <c r="K54" s="31">
        <v>87299.766032789063</v>
      </c>
      <c r="L54" s="1">
        <v>64.599999999999994</v>
      </c>
      <c r="M54" s="1">
        <v>39.299999999999997</v>
      </c>
      <c r="N54" s="1">
        <v>0</v>
      </c>
      <c r="O54" s="1">
        <v>1.7777269108280256</v>
      </c>
      <c r="P54" s="1">
        <v>211.5</v>
      </c>
      <c r="Q54" s="1">
        <v>36.5</v>
      </c>
      <c r="R54" s="1">
        <v>0.96172056008864715</v>
      </c>
      <c r="S54" s="1">
        <v>9.9507698753535136E-4</v>
      </c>
      <c r="T54" s="19">
        <v>0</v>
      </c>
      <c r="U54" s="24">
        <v>23.940546448087431</v>
      </c>
      <c r="V54" s="1">
        <v>1.5763573428797316E-3</v>
      </c>
      <c r="W54" s="1">
        <v>749.99999999999989</v>
      </c>
      <c r="X54" s="17">
        <v>1.2161624203821657E-2</v>
      </c>
      <c r="Y54" s="25">
        <v>0.11793391719745223</v>
      </c>
      <c r="Z54" s="25">
        <v>0.72440354360775927</v>
      </c>
      <c r="AA54" s="1">
        <v>1.5923566878980893E-3</v>
      </c>
      <c r="AB54" s="1">
        <v>3256.0728503184714</v>
      </c>
      <c r="AC54" s="1">
        <v>1804.0627932654627</v>
      </c>
      <c r="AD54" s="1">
        <v>54.47</v>
      </c>
      <c r="AE54" s="24">
        <v>3599.8269199777551</v>
      </c>
      <c r="AF54" s="24">
        <v>0.13136942675159233</v>
      </c>
      <c r="AG54" s="24">
        <v>0.47290719888242799</v>
      </c>
      <c r="AH54" s="24">
        <v>0.12494028662420383</v>
      </c>
      <c r="AI54" s="24">
        <v>1.7734872611464967</v>
      </c>
      <c r="AJ54" s="24">
        <v>74.207802547770697</v>
      </c>
      <c r="AK54" s="24">
        <v>19.605891719745223</v>
      </c>
      <c r="AL54" s="24">
        <v>2.3089171974522293</v>
      </c>
      <c r="AM54" s="24">
        <v>3.0456852791878171</v>
      </c>
      <c r="AN54" s="24">
        <v>12560</v>
      </c>
      <c r="AO54" s="1">
        <v>1860.7407407407406</v>
      </c>
      <c r="AP54" s="24">
        <v>6280</v>
      </c>
      <c r="AQ54" s="24">
        <v>24.248587570621471</v>
      </c>
      <c r="AR54" s="24">
        <v>328.33333333333331</v>
      </c>
      <c r="AS54" s="24">
        <v>1738.8222267117835</v>
      </c>
      <c r="AT54" s="26">
        <v>229.16003184713375</v>
      </c>
      <c r="AU54" s="24">
        <v>35908.89317805459</v>
      </c>
      <c r="AV54" s="24">
        <v>0.97354689964810093</v>
      </c>
      <c r="AW54" s="26">
        <v>0.88193180439267083</v>
      </c>
      <c r="AX54" s="24">
        <v>0.95485984710593375</v>
      </c>
      <c r="AY54" s="24">
        <v>3.9830478095426024E-2</v>
      </c>
      <c r="AZ54" s="24">
        <v>1.8050541516245489</v>
      </c>
      <c r="BA54" s="24">
        <v>0.40387431501633941</v>
      </c>
      <c r="BB54" s="24">
        <v>-0.68165436136909785</v>
      </c>
      <c r="BC54" s="26">
        <v>-0.92505684826781842</v>
      </c>
      <c r="BD54" s="26">
        <v>-0.93442676320450047</v>
      </c>
      <c r="BE54" s="26">
        <v>94483.229981432014</v>
      </c>
      <c r="BG54" s="1">
        <f t="shared" si="29"/>
        <v>5.2951745379876805</v>
      </c>
      <c r="BH54" s="1">
        <f t="shared" si="30"/>
        <v>2.8666913009559667</v>
      </c>
      <c r="BI54" s="1">
        <f t="shared" si="16"/>
        <v>5.6435986159169547</v>
      </c>
      <c r="BJ54" s="1">
        <f t="shared" si="17"/>
        <v>5.0512277323062102</v>
      </c>
      <c r="BK54" s="1">
        <f t="shared" si="31"/>
        <v>5.4199791483124367</v>
      </c>
      <c r="BL54" s="1">
        <f t="shared" si="18"/>
        <v>1.0199127146164999</v>
      </c>
      <c r="BM54" s="1">
        <f t="shared" si="19"/>
        <v>1.0251656388275801</v>
      </c>
      <c r="BN54" s="1">
        <f t="shared" si="20"/>
        <v>1.0838250994553831</v>
      </c>
      <c r="BO54" s="1">
        <f t="shared" si="21"/>
        <v>1.177521613832853</v>
      </c>
      <c r="BP54" s="1">
        <f>6*((O54-O130)/(O129-O130))+1</f>
        <v>1.1246032419356786</v>
      </c>
      <c r="BQ54" s="1">
        <f>6*((P54-P130)/(P129-P130))+1</f>
        <v>1.5134439359267735</v>
      </c>
      <c r="BR54" s="1">
        <f>6*((Q54-Q130)/(Q129-Q130))+1</f>
        <v>1.4868778280542987</v>
      </c>
      <c r="BS54" s="1">
        <f>6*((R54-R130)/(R129-R130))+1</f>
        <v>6.0823752669820905</v>
      </c>
      <c r="BT54" s="1">
        <f>6*((U54-U130)/(U129-U130))+1</f>
        <v>3.9742467253604983</v>
      </c>
      <c r="BU54" s="1">
        <f t="shared" si="22"/>
        <v>1.3586221871037383</v>
      </c>
      <c r="BV54" s="1">
        <f t="shared" si="23"/>
        <v>2.5079964414801559</v>
      </c>
      <c r="BW54" s="1">
        <f>6*((Y54-Y130)/(Y129-Y130))+1</f>
        <v>2.4812776373881382</v>
      </c>
      <c r="BX54" s="1">
        <f>6*((Z54-Z130)/(Z129-Z130))+1</f>
        <v>1.8718696300247817</v>
      </c>
      <c r="BY54" s="1">
        <f>6*((AB54-AB130)/(AB129-AB130))+1</f>
        <v>2.9117293968969418</v>
      </c>
      <c r="BZ54" s="1">
        <f>6*((AC54-AC130)/(AC129-AC130))+1</f>
        <v>1.1179181650223908</v>
      </c>
      <c r="CA54" s="1">
        <f>6*((AD54-AD130)/(AD129-AD130))+1</f>
        <v>1</v>
      </c>
      <c r="CB54" s="1">
        <f>6*((AE54-AE130)/(AE129-AE130))+1</f>
        <v>2.2236520543152856</v>
      </c>
      <c r="CC54" s="1">
        <f>6*((AF54-AF130)/(AF129-AF130))+1</f>
        <v>1.096928511710116</v>
      </c>
      <c r="CD54" s="1">
        <f>6*((AH54-AH130)/(AH129-AH130))+1</f>
        <v>1.643910950118558</v>
      </c>
      <c r="CE54" s="1">
        <f t="shared" si="24"/>
        <v>4.4003431362740733</v>
      </c>
      <c r="CF54" s="1">
        <f>6*((AN54-AN129)/(AN130-AN129))+1</f>
        <v>4.3584938448825312</v>
      </c>
      <c r="CG54" s="1">
        <f>6*((AO54-AO129)/(AO130-AO129))+1</f>
        <v>5.162629590111699</v>
      </c>
      <c r="CH54" s="1">
        <f>6*((AQ54-AQ129)/(AQ130-AQ129))+1</f>
        <v>6.6670880100795129</v>
      </c>
      <c r="CI54" s="1">
        <f t="shared" si="25"/>
        <v>4.4230521571152606</v>
      </c>
      <c r="CJ54" s="1">
        <f>6*((AS54-AS130)/(AS129-AS130))+1</f>
        <v>1.6239866785698593</v>
      </c>
      <c r="CK54" s="1">
        <f t="shared" si="26"/>
        <v>5.2894868803980426</v>
      </c>
      <c r="CL54" s="1">
        <f>6*((AV54-AV130)/(AV129-AV130))+1</f>
        <v>6.4316085588291907</v>
      </c>
      <c r="CM54" s="1">
        <f>6*((AW54-AW130)/(AW129-AW130))+1</f>
        <v>6.2164131827365354</v>
      </c>
      <c r="CN54" s="1">
        <f>6*((AY54-AY130)/(AY129-AY130))+1</f>
        <v>5.483733892153948</v>
      </c>
      <c r="CO54" s="1">
        <f t="shared" si="27"/>
        <v>6.7897833935018053</v>
      </c>
      <c r="CP54" s="1">
        <f>6*((BB54-BB130)/(BB129-BB130))+1</f>
        <v>1.5212938596775216</v>
      </c>
      <c r="CQ54" s="1">
        <f>6*((BC54-BC130)/(BC129-BC130))+1</f>
        <v>1.209953481710808</v>
      </c>
      <c r="CR54" s="1">
        <f t="shared" si="28"/>
        <v>3.2582814875830222</v>
      </c>
      <c r="CS54" s="62" t="s">
        <v>438</v>
      </c>
    </row>
    <row r="55" spans="1:97">
      <c r="A55" s="6" t="s">
        <v>208</v>
      </c>
      <c r="B55" s="5" t="s">
        <v>117</v>
      </c>
      <c r="C55" s="20">
        <v>32.28</v>
      </c>
      <c r="D55" s="20">
        <v>0.19467505906743493</v>
      </c>
      <c r="E55" s="23">
        <v>5.47</v>
      </c>
      <c r="F55" s="23">
        <v>912.7</v>
      </c>
      <c r="G55" s="23">
        <v>15617.9</v>
      </c>
      <c r="H55" s="21">
        <v>11.37</v>
      </c>
      <c r="I55" s="31">
        <v>0</v>
      </c>
      <c r="J55" s="31">
        <v>186962.65110322175</v>
      </c>
      <c r="K55" s="31">
        <v>281283.94818251225</v>
      </c>
      <c r="L55" s="1">
        <v>1192</v>
      </c>
      <c r="M55" s="1">
        <v>110.1</v>
      </c>
      <c r="N55" s="1">
        <v>150</v>
      </c>
      <c r="O55" s="1">
        <v>1.8919649611042109</v>
      </c>
      <c r="P55" s="1">
        <v>195.8</v>
      </c>
      <c r="Q55" s="1">
        <v>215.7</v>
      </c>
      <c r="R55" s="1">
        <v>0.95725190839694652</v>
      </c>
      <c r="S55" s="1">
        <v>5.0808840282524489E-3</v>
      </c>
      <c r="T55" s="19">
        <v>0</v>
      </c>
      <c r="U55" s="24">
        <v>5.3448141377209017</v>
      </c>
      <c r="V55" s="1">
        <v>3.6688794362643318E-3</v>
      </c>
      <c r="W55" s="1">
        <v>1000</v>
      </c>
      <c r="X55" s="17">
        <v>3.1662946741251946E-2</v>
      </c>
      <c r="Y55" s="25">
        <v>0.24556177099578824</v>
      </c>
      <c r="Z55" s="25">
        <v>1.4304053371920851</v>
      </c>
      <c r="AA55" s="1">
        <v>1.2327116855464556E-3</v>
      </c>
      <c r="AB55" s="1">
        <v>3942.9953277892437</v>
      </c>
      <c r="AC55" s="1">
        <v>21364.412830931175</v>
      </c>
      <c r="AD55" s="1">
        <v>54.47</v>
      </c>
      <c r="AE55" s="24">
        <v>3174.6850821383509</v>
      </c>
      <c r="AF55" s="24">
        <v>0.2224951205162447</v>
      </c>
      <c r="AG55" s="24">
        <v>0.70635193995149659</v>
      </c>
      <c r="AH55" s="24">
        <v>0.87957714253695796</v>
      </c>
      <c r="AI55" s="24">
        <v>1.4661798078090418</v>
      </c>
      <c r="AJ55" s="24">
        <v>77.990960114305992</v>
      </c>
      <c r="AK55" s="24">
        <v>16.879745239584985</v>
      </c>
      <c r="AL55" s="24">
        <v>6.1215341657250111</v>
      </c>
      <c r="AM55" s="24">
        <v>7.7455048409405256</v>
      </c>
      <c r="AN55" s="24">
        <v>9311.391304347826</v>
      </c>
      <c r="AO55" s="1">
        <v>743.61805555555554</v>
      </c>
      <c r="AP55" s="24">
        <v>2677.0250000000001</v>
      </c>
      <c r="AQ55" s="24">
        <v>14.551406649616368</v>
      </c>
      <c r="AR55" s="24">
        <v>229.47619047619048</v>
      </c>
      <c r="AS55" s="24">
        <v>1373.0056973225878</v>
      </c>
      <c r="AT55" s="26">
        <v>406.46951111775195</v>
      </c>
      <c r="AU55" s="24">
        <v>99758.186937604129</v>
      </c>
      <c r="AV55" s="24">
        <v>0.93388627960427706</v>
      </c>
      <c r="AW55" s="26">
        <v>0.9188168282202458</v>
      </c>
      <c r="AX55" s="24">
        <v>0.92878984710702506</v>
      </c>
      <c r="AY55" s="24">
        <v>3.9303583331321307E-2</v>
      </c>
      <c r="AZ55" s="24">
        <v>10.508849557522124</v>
      </c>
      <c r="BA55" s="24">
        <v>-0.88001579094287175</v>
      </c>
      <c r="BB55" s="24">
        <v>-0.34535240916243737</v>
      </c>
      <c r="BC55" s="26">
        <v>-0.96275654141918077</v>
      </c>
      <c r="BD55" s="26">
        <v>-0.69669962324701717</v>
      </c>
      <c r="BE55" s="26">
        <v>243385.88324141235</v>
      </c>
      <c r="BG55" s="1">
        <f t="shared" si="29"/>
        <v>3.6596509240246404</v>
      </c>
      <c r="BH55" s="1">
        <f t="shared" si="30"/>
        <v>7</v>
      </c>
      <c r="BI55" s="1">
        <f t="shared" si="16"/>
        <v>6.8339100346020762</v>
      </c>
      <c r="BJ55" s="1">
        <f t="shared" si="17"/>
        <v>6.8279985272876598</v>
      </c>
      <c r="BK55" s="1">
        <f t="shared" si="31"/>
        <v>6.4707795530352286</v>
      </c>
      <c r="BL55" s="1">
        <f t="shared" si="18"/>
        <v>1.0199127146164999</v>
      </c>
      <c r="BM55" s="1">
        <f t="shared" si="19"/>
        <v>1.3462879656082873</v>
      </c>
      <c r="BN55" s="1">
        <f t="shared" si="20"/>
        <v>1.2883245286219391</v>
      </c>
      <c r="BO55" s="1">
        <f t="shared" si="21"/>
        <v>1.5855907780979828</v>
      </c>
      <c r="BP55" s="1">
        <f>6*((O55-O130)/(O129-O130))+1</f>
        <v>1.1327676048022906</v>
      </c>
      <c r="BQ55" s="1">
        <f>6*((P55-P130)/(P129-P130))+1</f>
        <v>1.4685354691075516</v>
      </c>
      <c r="BR55" s="1">
        <f>6*((Q55-Q130)/(Q129-Q130))+1</f>
        <v>4.730316742081448</v>
      </c>
      <c r="BS55" s="1">
        <f>6*((R55-R130)/(R129-R130))+1</f>
        <v>5.9165192647594544</v>
      </c>
      <c r="BT55" s="1">
        <f>6*((U55-U130)/(U129-U130))+1</f>
        <v>1.6640114076446595</v>
      </c>
      <c r="BU55" s="1">
        <f t="shared" si="22"/>
        <v>1.8346721468936815</v>
      </c>
      <c r="BV55" s="1">
        <f t="shared" si="23"/>
        <v>4.9260883425076951</v>
      </c>
      <c r="BW55" s="1">
        <f>6*((Y55-Y130)/(Y129-Y130))+1</f>
        <v>4.084313390222456</v>
      </c>
      <c r="BX55" s="1">
        <f>6*((Z55-Z130)/(Z129-Z130))+1</f>
        <v>1.8797009984083077</v>
      </c>
      <c r="BY55" s="1">
        <f>6*((AB55-AB130)/(AB129-AB130))+1</f>
        <v>3.3150403650289073</v>
      </c>
      <c r="BZ55" s="1">
        <f>6*((AC55-AC130)/(AC129-AC130))+1</f>
        <v>2.4240907647413756</v>
      </c>
      <c r="CA55" s="1">
        <f>6*((AD55-AD130)/(AD129-AD130))+1</f>
        <v>1</v>
      </c>
      <c r="CB55" s="1">
        <f>6*((AE55-AE130)/(AE129-AE130))+1</f>
        <v>2.0778864934677133</v>
      </c>
      <c r="CC55" s="1">
        <f>6*((AF55-AF130)/(AF129-AF130))+1</f>
        <v>1.1671480109148868</v>
      </c>
      <c r="CD55" s="1">
        <f>6*((AH55-AH130)/(AH129-AH130))+1</f>
        <v>1.8817065078359279</v>
      </c>
      <c r="CE55" s="1">
        <f t="shared" si="24"/>
        <v>6.308499684952956</v>
      </c>
      <c r="CF55" s="1">
        <f>6*((AN55-AN129)/(AN130-AN129))+1</f>
        <v>5.0847500507543417</v>
      </c>
      <c r="CG55" s="1">
        <f>6*((AO55-AO129)/(AO130-AO129))+1</f>
        <v>6.2657215582905206</v>
      </c>
      <c r="CH55" s="1">
        <f>6*((AQ55-AQ129)/(AQ130-AQ129))+1</f>
        <v>6.9214386785962425</v>
      </c>
      <c r="CI55" s="1">
        <f t="shared" si="25"/>
        <v>3.2772514028148287</v>
      </c>
      <c r="CJ55" s="1">
        <f>6*((AS55-AS130)/(AS129-AS130))+1</f>
        <v>1.4125313790921779</v>
      </c>
      <c r="CK55" s="1">
        <f t="shared" si="26"/>
        <v>3.9908251335537646</v>
      </c>
      <c r="CL55" s="1">
        <f>6*((AV55-AV130)/(AV129-AV130))+1</f>
        <v>4.6914984459383033</v>
      </c>
      <c r="CM55" s="1">
        <f>6*((AW55-AW130)/(AW129-AW130))+1</f>
        <v>6.527785292854893</v>
      </c>
      <c r="CN55" s="1">
        <f>6*((AY55-AY130)/(AY129-AY130))+1</f>
        <v>5.4459420214790635</v>
      </c>
      <c r="CO55" s="1">
        <f t="shared" si="27"/>
        <v>5.7761393805309726</v>
      </c>
      <c r="CP55" s="1">
        <f>6*((BB55-BB130)/(BB129-BB130))+1</f>
        <v>2.1502939747828935</v>
      </c>
      <c r="CQ55" s="1">
        <f>6*((BC55-BC130)/(BC129-BC130))+1</f>
        <v>1.0766409571508777</v>
      </c>
      <c r="CR55" s="1">
        <f t="shared" si="28"/>
        <v>3.6341775809487169</v>
      </c>
      <c r="CS55" s="62" t="s">
        <v>439</v>
      </c>
    </row>
    <row r="56" spans="1:97">
      <c r="A56" s="6" t="s">
        <v>210</v>
      </c>
      <c r="B56" s="5" t="s">
        <v>152</v>
      </c>
      <c r="C56" s="20">
        <v>24.19</v>
      </c>
      <c r="D56" s="20">
        <v>6.5232240437158473E-2</v>
      </c>
      <c r="E56" s="23">
        <v>11.6</v>
      </c>
      <c r="F56" s="23">
        <v>3924.5</v>
      </c>
      <c r="G56" s="23">
        <v>15698</v>
      </c>
      <c r="H56" s="21">
        <v>9.15</v>
      </c>
      <c r="I56" s="31">
        <v>0</v>
      </c>
      <c r="J56" s="31">
        <v>43811.289309913664</v>
      </c>
      <c r="K56" s="31">
        <v>55006.080563722411</v>
      </c>
      <c r="L56" s="1">
        <v>12.5</v>
      </c>
      <c r="M56" s="1">
        <v>61.3</v>
      </c>
      <c r="N56" s="1">
        <v>0</v>
      </c>
      <c r="O56" s="1">
        <v>0.39830942622950821</v>
      </c>
      <c r="P56" s="1">
        <v>151.5</v>
      </c>
      <c r="Q56" s="1">
        <v>85.4</v>
      </c>
      <c r="R56" s="1">
        <v>0.96900212314225054</v>
      </c>
      <c r="S56" s="1">
        <v>2.8483786152497807E-3</v>
      </c>
      <c r="T56" s="19">
        <v>0</v>
      </c>
      <c r="U56" s="24">
        <v>4.5032412060301503</v>
      </c>
      <c r="V56" s="1">
        <v>1.1928930270285586E-3</v>
      </c>
      <c r="W56" s="1">
        <v>1000.0000000000001</v>
      </c>
      <c r="X56" s="17">
        <v>2.0662568306010928E-2</v>
      </c>
      <c r="Y56" s="25">
        <v>0.16077527322404372</v>
      </c>
      <c r="Z56" s="25">
        <v>463.02793233082707</v>
      </c>
      <c r="AA56" s="1">
        <v>1.5368852459016393E-3</v>
      </c>
      <c r="AB56" s="1">
        <v>4610.6088669740438</v>
      </c>
      <c r="AC56" s="1">
        <v>296.20588306905989</v>
      </c>
      <c r="AD56" s="1">
        <v>54.47</v>
      </c>
      <c r="AE56" s="24">
        <v>997.94022375417717</v>
      </c>
      <c r="AF56" s="24">
        <v>0.23053278688524592</v>
      </c>
      <c r="AG56" s="24">
        <v>0.23005794092693635</v>
      </c>
      <c r="AH56" s="24">
        <v>8.5553278688524595E-2</v>
      </c>
      <c r="AI56" s="24">
        <v>1.8442622950819672</v>
      </c>
      <c r="AJ56" s="24">
        <v>75.187841530054641</v>
      </c>
      <c r="AK56" s="24">
        <v>23.565573770491802</v>
      </c>
      <c r="AL56" s="24">
        <v>3.6714480874316942</v>
      </c>
      <c r="AM56" s="24">
        <v>3.6231884057971016</v>
      </c>
      <c r="AN56" s="24">
        <v>5856</v>
      </c>
      <c r="AO56" s="1">
        <v>1673.1428571428571</v>
      </c>
      <c r="AP56" s="24">
        <v>0</v>
      </c>
      <c r="AQ56" s="24">
        <v>19.983425414364643</v>
      </c>
      <c r="AR56" s="24">
        <v>360</v>
      </c>
      <c r="AS56" s="24">
        <v>4265.4395824795083</v>
      </c>
      <c r="AT56" s="26">
        <v>267.85704918032786</v>
      </c>
      <c r="AU56" s="24">
        <v>25290.802857672465</v>
      </c>
      <c r="AV56" s="24">
        <v>0.91554222888555725</v>
      </c>
      <c r="AW56" s="26">
        <v>0.86756621689155422</v>
      </c>
      <c r="AX56" s="24">
        <v>0.88555722138930537</v>
      </c>
      <c r="AY56" s="24">
        <v>5.18889006363158E-2</v>
      </c>
      <c r="AZ56" s="24">
        <v>0</v>
      </c>
      <c r="BA56" s="24">
        <v>0.3087810476993334</v>
      </c>
      <c r="BB56" s="24">
        <v>-0.36052856263249006</v>
      </c>
      <c r="BC56" s="26">
        <v>-0.75024067344177681</v>
      </c>
      <c r="BD56" s="26">
        <v>-0.18297673352769778</v>
      </c>
      <c r="BE56" s="26">
        <v>64900.500234237494</v>
      </c>
      <c r="BG56" s="1">
        <f t="shared" si="29"/>
        <v>4.9055441478439423</v>
      </c>
      <c r="BH56" s="1">
        <f t="shared" si="30"/>
        <v>2.9208035455284387</v>
      </c>
      <c r="BI56" s="1">
        <f t="shared" si="16"/>
        <v>5.7733564013840821</v>
      </c>
      <c r="BJ56" s="1">
        <f t="shared" si="17"/>
        <v>5.8044181370188896</v>
      </c>
      <c r="BK56" s="1">
        <f t="shared" si="31"/>
        <v>6.4670816485913569</v>
      </c>
      <c r="BL56" s="1">
        <f t="shared" si="18"/>
        <v>1.0199127146164999</v>
      </c>
      <c r="BM56" s="1">
        <f t="shared" si="19"/>
        <v>1.0751683378013359</v>
      </c>
      <c r="BN56" s="1">
        <f t="shared" si="20"/>
        <v>1.049780879092038</v>
      </c>
      <c r="BO56" s="1">
        <f t="shared" si="21"/>
        <v>1.3043227665706052</v>
      </c>
      <c r="BP56" s="1">
        <f>6*((O56-O130)/(O129-O130))+1</f>
        <v>1.0260190586308704</v>
      </c>
      <c r="BQ56" s="1">
        <f>6*((P56-P130)/(P129-P130))+1</f>
        <v>1.3418192219679634</v>
      </c>
      <c r="BR56" s="1">
        <f>6*((Q56-Q130)/(Q129-Q130))+1</f>
        <v>2.3719457013574665</v>
      </c>
      <c r="BS56" s="1">
        <f>6*((R56-R130)/(R129-R130))+1</f>
        <v>6.3526337300092459</v>
      </c>
      <c r="BT56" s="1">
        <f>6*((U56-U130)/(U129-U130))+1</f>
        <v>1.5594588427455731</v>
      </c>
      <c r="BU56" s="1">
        <f t="shared" si="22"/>
        <v>1.2713838383575311</v>
      </c>
      <c r="BV56" s="1">
        <f t="shared" si="23"/>
        <v>3.5620820833712106</v>
      </c>
      <c r="BW56" s="1">
        <f>6*((Y56-Y130)/(Y129-Y130))+1</f>
        <v>3.019375108799395</v>
      </c>
      <c r="BX56" s="1">
        <f>6*((Z56-Z130)/(Z129-Z130))+1</f>
        <v>7</v>
      </c>
      <c r="BY56" s="1">
        <f>6*((AB56-AB130)/(AB129-AB130))+1</f>
        <v>3.7070145275545272</v>
      </c>
      <c r="BZ56" s="1">
        <f>6*((AC56-AC130)/(AC129-AC130))+1</f>
        <v>1.0172286898032394</v>
      </c>
      <c r="CA56" s="1">
        <f>6*((AD56-AD130)/(AD129-AD130))+1</f>
        <v>1</v>
      </c>
      <c r="CB56" s="1">
        <f>6*((AE56-AE130)/(AE129-AE130))+1</f>
        <v>1.3315604279904913</v>
      </c>
      <c r="CC56" s="1">
        <f>6*((AF56-AF130)/(AF129-AF130))+1</f>
        <v>1.1733416637024745</v>
      </c>
      <c r="CD56" s="1">
        <f>6*((AH56-AH130)/(AH129-AH130))+1</f>
        <v>1.6314996088946327</v>
      </c>
      <c r="CE56" s="1">
        <f t="shared" si="24"/>
        <v>4.8946571501940239</v>
      </c>
      <c r="CF56" s="1">
        <f>6*((AN56-AN129)/(AN130-AN129))+1</f>
        <v>5.8572344013185464</v>
      </c>
      <c r="CG56" s="1">
        <f>6*((AO56-AO129)/(AO130-AO129))+1</f>
        <v>5.347871302045843</v>
      </c>
      <c r="CH56" s="1">
        <f>6*((AQ56-AQ129)/(AQ130-AQ129))+1</f>
        <v>6.7789604041921452</v>
      </c>
      <c r="CI56" s="1">
        <f t="shared" si="25"/>
        <v>4.7900837089504194</v>
      </c>
      <c r="CJ56" s="1">
        <f>6*((AS56-AS130)/(AS129-AS130))+1</f>
        <v>3.08446368468393</v>
      </c>
      <c r="CK56" s="1">
        <f t="shared" si="26"/>
        <v>5.006059641570678</v>
      </c>
      <c r="CL56" s="1">
        <f>6*((AV56-AV130)/(AV129-AV130))+1</f>
        <v>3.8866530317275254</v>
      </c>
      <c r="CM56" s="1">
        <f>6*((AW56-AW130)/(AW129-AW130))+1</f>
        <v>6.0951432788800943</v>
      </c>
      <c r="CN56" s="1">
        <f>6*((AY56-AY130)/(AY129-AY130))+1</f>
        <v>6.3486321152037721</v>
      </c>
      <c r="CO56" s="1">
        <f t="shared" si="27"/>
        <v>7</v>
      </c>
      <c r="CP56" s="1">
        <f>6*((BB56-BB130)/(BB129-BB130))+1</f>
        <v>2.121909357278045</v>
      </c>
      <c r="CQ56" s="1">
        <f>6*((BC56-BC130)/(BC129-BC130))+1</f>
        <v>1.8281331975615602</v>
      </c>
      <c r="CR56" s="1">
        <f t="shared" si="28"/>
        <v>3.5331230366280639</v>
      </c>
      <c r="CS56" s="62" t="s">
        <v>391</v>
      </c>
    </row>
    <row r="57" spans="1:97">
      <c r="A57" s="6" t="s">
        <v>211</v>
      </c>
      <c r="B57" s="5" t="s">
        <v>212</v>
      </c>
      <c r="C57" s="20">
        <v>29.09</v>
      </c>
      <c r="D57" s="20">
        <v>1.6534158868641385E-2</v>
      </c>
      <c r="E57" s="23">
        <v>31.99</v>
      </c>
      <c r="F57" s="23">
        <v>7474.6</v>
      </c>
      <c r="G57" s="23">
        <v>19705.599999999999</v>
      </c>
      <c r="H57" s="21">
        <v>6.2</v>
      </c>
      <c r="I57" s="31">
        <v>29884.498434257286</v>
      </c>
      <c r="J57" s="31">
        <v>70892.329440597881</v>
      </c>
      <c r="K57" s="31">
        <v>41801.936918768261</v>
      </c>
      <c r="L57" s="1">
        <v>21</v>
      </c>
      <c r="M57" s="1">
        <v>20.2</v>
      </c>
      <c r="N57" s="1">
        <v>15.5</v>
      </c>
      <c r="O57" s="1">
        <v>0.2332723562935341</v>
      </c>
      <c r="P57" s="1">
        <v>66.5</v>
      </c>
      <c r="Q57" s="1">
        <v>26.3</v>
      </c>
      <c r="R57" s="1">
        <v>0.91164614881795403</v>
      </c>
      <c r="S57" s="1">
        <v>3.5850860420650097E-4</v>
      </c>
      <c r="T57" s="19">
        <v>3.5179061422641241E-5</v>
      </c>
      <c r="U57" s="24">
        <v>3.2287456393144245</v>
      </c>
      <c r="V57" s="1">
        <v>7.3683913164102445E-3</v>
      </c>
      <c r="W57" s="1">
        <v>1000</v>
      </c>
      <c r="X57" s="17">
        <v>1.3649475831984803E-2</v>
      </c>
      <c r="Y57" s="25">
        <v>0.16727643706465911</v>
      </c>
      <c r="Z57" s="25">
        <v>65.093762509622778</v>
      </c>
      <c r="AA57" s="1">
        <v>1.0905509041018785E-3</v>
      </c>
      <c r="AB57" s="1">
        <v>4593.4883557306694</v>
      </c>
      <c r="AC57" s="1">
        <v>629.41382521195521</v>
      </c>
      <c r="AD57" s="1">
        <v>54.47</v>
      </c>
      <c r="AE57" s="24">
        <v>128.88643613618962</v>
      </c>
      <c r="AF57" s="24">
        <v>1.2207134313656514</v>
      </c>
      <c r="AG57" s="24">
        <v>0.1573334037122979</v>
      </c>
      <c r="AH57" s="24">
        <v>0.72686976711461337</v>
      </c>
      <c r="AI57" s="24">
        <v>1.8609723492577217</v>
      </c>
      <c r="AJ57" s="24">
        <v>72.201505663828897</v>
      </c>
      <c r="AK57" s="24">
        <v>25.610356715682826</v>
      </c>
      <c r="AL57" s="24">
        <v>4.8898895377471332</v>
      </c>
      <c r="AM57" s="24">
        <v>10.989010989010989</v>
      </c>
      <c r="AN57" s="24">
        <v>2584.181818181818</v>
      </c>
      <c r="AO57" s="1">
        <v>1137.04</v>
      </c>
      <c r="AP57" s="24">
        <v>0</v>
      </c>
      <c r="AQ57" s="24">
        <v>19.691037735849058</v>
      </c>
      <c r="AR57" s="24">
        <v>189.25</v>
      </c>
      <c r="AS57" s="24">
        <v>1778.0861957362979</v>
      </c>
      <c r="AT57" s="26">
        <v>30.528389502568071</v>
      </c>
      <c r="AU57" s="24">
        <v>22142.187617390951</v>
      </c>
      <c r="AV57" s="24">
        <v>0.87717466945024358</v>
      </c>
      <c r="AW57" s="26">
        <v>0.81332637439109257</v>
      </c>
      <c r="AX57" s="24">
        <v>0.46381350034794711</v>
      </c>
      <c r="AY57" s="24">
        <v>2.9893078877271672E-2</v>
      </c>
      <c r="AZ57" s="24">
        <v>5.9453032104637336</v>
      </c>
      <c r="BA57" s="24">
        <v>-0.37367246544211552</v>
      </c>
      <c r="BB57" s="24">
        <v>-0.46826728204971108</v>
      </c>
      <c r="BC57" s="26">
        <v>-0.80472552087585592</v>
      </c>
      <c r="BD57" s="26">
        <v>-0.24835892570145035</v>
      </c>
      <c r="BE57" s="26">
        <v>75216.757315004215</v>
      </c>
      <c r="BG57" s="1">
        <f t="shared" si="29"/>
        <v>4.1509240246406574</v>
      </c>
      <c r="BH57" s="1">
        <f t="shared" si="30"/>
        <v>1.3861564807016369</v>
      </c>
      <c r="BI57" s="1">
        <f t="shared" si="16"/>
        <v>2.2456747404844291</v>
      </c>
      <c r="BJ57" s="1">
        <f t="shared" si="17"/>
        <v>4.5978928884986825</v>
      </c>
      <c r="BK57" s="1">
        <f t="shared" si="31"/>
        <v>6.2820663945431674</v>
      </c>
      <c r="BL57" s="1">
        <f t="shared" si="18"/>
        <v>1.121258792016312</v>
      </c>
      <c r="BM57" s="1">
        <f t="shared" si="19"/>
        <v>1.1264581154805551</v>
      </c>
      <c r="BN57" s="1">
        <f t="shared" si="20"/>
        <v>1.035860982077228</v>
      </c>
      <c r="BO57" s="1">
        <f t="shared" si="21"/>
        <v>1.067435158501441</v>
      </c>
      <c r="BP57" s="1">
        <f>6*((O57-O130)/(O129-O130))+1</f>
        <v>1.0142241923657149</v>
      </c>
      <c r="BQ57" s="1">
        <f>6*((P57-P130)/(P129-P130))+1</f>
        <v>1.0986842105263157</v>
      </c>
      <c r="BR57" s="1">
        <f>6*((Q57-Q130)/(Q129-Q130))+1</f>
        <v>1.3022624434389141</v>
      </c>
      <c r="BS57" s="1">
        <f>6*((R57-R130)/(R129-R130))+1</f>
        <v>4.2238411408084318</v>
      </c>
      <c r="BT57" s="1">
        <f>6*((U57-U130)/(U129-U130))+1</f>
        <v>1.4011222619991655</v>
      </c>
      <c r="BU57" s="1">
        <f t="shared" si="22"/>
        <v>2.6763131920963441</v>
      </c>
      <c r="BV57" s="1">
        <f t="shared" si="23"/>
        <v>2.6924845429966813</v>
      </c>
      <c r="BW57" s="1">
        <f>6*((Y57-Y130)/(Y129-Y130))+1</f>
        <v>3.1010312501618222</v>
      </c>
      <c r="BX57" s="1">
        <f>6*((Z57-Z130)/(Z129-Z130))+1</f>
        <v>2.5858907093693615</v>
      </c>
      <c r="BY57" s="1">
        <f>6*((AB57-AB130)/(AB129-AB130))+1</f>
        <v>3.696962607300144</v>
      </c>
      <c r="BZ57" s="1">
        <f>6*((AC57-AC130)/(AC129-AC130))+1</f>
        <v>1.0394791650349053</v>
      </c>
      <c r="CA57" s="1">
        <f>6*((AD57-AD130)/(AD129-AD130))+1</f>
        <v>1</v>
      </c>
      <c r="CB57" s="1">
        <f>6*((AE57-AE130)/(AE129-AE130))+1</f>
        <v>1.033593722566654</v>
      </c>
      <c r="CC57" s="1">
        <f>6*((AF57-AF130)/(AF129-AF130))+1</f>
        <v>1.9363535663305567</v>
      </c>
      <c r="CD57" s="1">
        <f>6*((AH57-AH130)/(AH129-AH130))+1</f>
        <v>1.8335864945850635</v>
      </c>
      <c r="CE57" s="1">
        <f t="shared" si="24"/>
        <v>3.3884031178218001</v>
      </c>
      <c r="CF57" s="1">
        <f>6*((AN57-AN129)/(AN130-AN129))+1</f>
        <v>6.5886793002409281</v>
      </c>
      <c r="CG57" s="1">
        <f>6*((AO57-AO129)/(AO130-AO129))+1</f>
        <v>5.8772408723486542</v>
      </c>
      <c r="CH57" s="1">
        <f>6*((AQ57-AQ129)/(AQ130-AQ129))+1</f>
        <v>6.7866295404186756</v>
      </c>
      <c r="CI57" s="1">
        <f t="shared" si="25"/>
        <v>2.8110109465550548</v>
      </c>
      <c r="CJ57" s="1">
        <f>6*((AS57-AS130)/(AS129-AS130))+1</f>
        <v>1.6466826850696858</v>
      </c>
      <c r="CK57" s="1">
        <f t="shared" si="26"/>
        <v>6.744317816041578</v>
      </c>
      <c r="CL57" s="1">
        <f>6*((AV57-AV130)/(AV129-AV130))+1</f>
        <v>2.2032759663523644</v>
      </c>
      <c r="CM57" s="1">
        <f>6*((AW57-AW130)/(AW129-AW130))+1</f>
        <v>5.6372670879684286</v>
      </c>
      <c r="CN57" s="1">
        <f>6*((AY57-AY130)/(AY129-AY130))+1</f>
        <v>4.7709674505755792</v>
      </c>
      <c r="CO57" s="1">
        <f t="shared" si="27"/>
        <v>6.3076099881093928</v>
      </c>
      <c r="CP57" s="1">
        <f>6*((BB57-BB130)/(BB129-BB130))+1</f>
        <v>1.9204009614151105</v>
      </c>
      <c r="CQ57" s="1">
        <f>6*((BC57-BC130)/(BC129-BC130))+1</f>
        <v>1.6354655137017184</v>
      </c>
      <c r="CR57" s="1">
        <f t="shared" si="28"/>
        <v>2.9720948195444099</v>
      </c>
      <c r="CS57" s="62" t="s">
        <v>390</v>
      </c>
    </row>
    <row r="58" spans="1:97">
      <c r="A58" s="6" t="s">
        <v>214</v>
      </c>
      <c r="B58" s="5" t="s">
        <v>80</v>
      </c>
      <c r="C58" s="20">
        <v>38.32</v>
      </c>
      <c r="D58" s="20">
        <v>0.11799049868130523</v>
      </c>
      <c r="E58" s="23">
        <v>8.86</v>
      </c>
      <c r="F58" s="23">
        <v>1032.0999999999999</v>
      </c>
      <c r="G58" s="23">
        <v>28834</v>
      </c>
      <c r="H58" s="21">
        <v>9.73</v>
      </c>
      <c r="I58" s="31">
        <v>147442.4272495698</v>
      </c>
      <c r="J58" s="31">
        <v>499310.61218458629</v>
      </c>
      <c r="K58" s="31">
        <v>275706.02205711947</v>
      </c>
      <c r="L58" s="1">
        <v>5801</v>
      </c>
      <c r="M58" s="1">
        <v>211.3</v>
      </c>
      <c r="N58" s="1">
        <v>71.8</v>
      </c>
      <c r="O58" s="1">
        <v>15.260184053568151</v>
      </c>
      <c r="P58" s="1">
        <v>941</v>
      </c>
      <c r="Q58" s="1">
        <v>253.6</v>
      </c>
      <c r="R58" s="1">
        <v>0.95484287523094258</v>
      </c>
      <c r="S58" s="1">
        <v>4.5050451236326059E-3</v>
      </c>
      <c r="T58" s="19">
        <v>1.0794227247268162E-5</v>
      </c>
      <c r="U58" s="24">
        <v>18.429699367088606</v>
      </c>
      <c r="V58" s="1">
        <v>1.7740615961809184E-3</v>
      </c>
      <c r="W58" s="1">
        <v>899.99999999999989</v>
      </c>
      <c r="X58" s="17">
        <v>3.0031938919066085E-2</v>
      </c>
      <c r="Y58" s="25">
        <v>0.26694363854210768</v>
      </c>
      <c r="Z58" s="25">
        <v>1.5242638364843324</v>
      </c>
      <c r="AA58" s="1">
        <v>1.0914163105571141E-4</v>
      </c>
      <c r="AB58" s="1">
        <v>3401.7035689313357</v>
      </c>
      <c r="AC58" s="1">
        <v>84766.025351510238</v>
      </c>
      <c r="AD58" s="1">
        <v>57.46</v>
      </c>
      <c r="AE58" s="24">
        <v>5309.3155329604433</v>
      </c>
      <c r="AF58" s="24">
        <v>6.6804273074759613E-2</v>
      </c>
      <c r="AG58" s="24">
        <v>0.35468496470395239</v>
      </c>
      <c r="AH58" s="24">
        <v>1.0072357303314188</v>
      </c>
      <c r="AI58" s="24">
        <v>1.5233053363061435</v>
      </c>
      <c r="AJ58" s="24">
        <v>77.047395053125584</v>
      </c>
      <c r="AK58" s="24">
        <v>18.612845850039399</v>
      </c>
      <c r="AL58" s="24">
        <v>4.5647587670114023</v>
      </c>
      <c r="AM58" s="24">
        <v>11.920871190154005</v>
      </c>
      <c r="AN58" s="24">
        <v>13234.587301587302</v>
      </c>
      <c r="AO58" s="1">
        <v>582.24790502793292</v>
      </c>
      <c r="AP58" s="24">
        <v>1169.3955119214586</v>
      </c>
      <c r="AQ58" s="24">
        <v>20.900797832304683</v>
      </c>
      <c r="AR58" s="24">
        <v>400.72307692307692</v>
      </c>
      <c r="AS58" s="24">
        <v>667.58437644747596</v>
      </c>
      <c r="AT58" s="26">
        <v>631.47428755101771</v>
      </c>
      <c r="AU58" s="24">
        <v>101664.86005465506</v>
      </c>
      <c r="AV58" s="24">
        <v>0.94010295255627063</v>
      </c>
      <c r="AW58" s="26">
        <v>0.93239833314908893</v>
      </c>
      <c r="AX58" s="24">
        <v>0.93971844254218795</v>
      </c>
      <c r="AY58" s="24">
        <v>4.2880566650197328E-2</v>
      </c>
      <c r="AZ58" s="24">
        <v>9.1417296941795474</v>
      </c>
      <c r="BA58" s="24">
        <v>-0.36846425854908582</v>
      </c>
      <c r="BB58" s="24">
        <v>-0.73143886872507513</v>
      </c>
      <c r="BC58" s="26">
        <v>-0.92856826216434485</v>
      </c>
      <c r="BD58" s="26">
        <v>-0.5201056279466022</v>
      </c>
      <c r="BE58" s="26">
        <v>248131.75383985645</v>
      </c>
      <c r="BG58" s="1">
        <f t="shared" si="29"/>
        <v>2.729466119096509</v>
      </c>
      <c r="BH58" s="1">
        <f t="shared" si="30"/>
        <v>4.5834009939687412</v>
      </c>
      <c r="BI58" s="1">
        <f t="shared" si="16"/>
        <v>6.2474048442906565</v>
      </c>
      <c r="BJ58" s="1">
        <f t="shared" si="17"/>
        <v>6.7874196380526204</v>
      </c>
      <c r="BK58" s="1">
        <f t="shared" si="31"/>
        <v>5.8606437862355776</v>
      </c>
      <c r="BL58" s="1">
        <f t="shared" si="18"/>
        <v>1.5199281884222073</v>
      </c>
      <c r="BM58" s="1">
        <f t="shared" si="19"/>
        <v>1.9378552542025225</v>
      </c>
      <c r="BN58" s="1">
        <f t="shared" si="20"/>
        <v>1.2824442413947277</v>
      </c>
      <c r="BO58" s="1">
        <f t="shared" si="21"/>
        <v>2.1688760806916427</v>
      </c>
      <c r="BP58" s="1">
        <f>6*((O58-O130)/(O129-O130))+1</f>
        <v>2.0881672399271709</v>
      </c>
      <c r="BQ58" s="1">
        <f>6*((P58-P130)/(P129-P130))+1</f>
        <v>3.6001144164759729</v>
      </c>
      <c r="BR58" s="1">
        <f>6*((Q58-Q130)/(Q129-Q130))+1</f>
        <v>5.4162895927601813</v>
      </c>
      <c r="BS58" s="1">
        <f>6*((R58-R130)/(R129-R130))+1</f>
        <v>5.8271069234760162</v>
      </c>
      <c r="BT58" s="1">
        <f>6*((U58-U130)/(U129-U130))+1</f>
        <v>3.2896082639885096</v>
      </c>
      <c r="BU58" s="1">
        <f t="shared" si="22"/>
        <v>1.4036000165526492</v>
      </c>
      <c r="BV58" s="1">
        <f t="shared" si="23"/>
        <v>4.7238494021604271</v>
      </c>
      <c r="BW58" s="1">
        <f>6*((Y58-Y130)/(Y129-Y130))+1</f>
        <v>4.352874657367769</v>
      </c>
      <c r="BX58" s="1">
        <f>6*((Z58-Z130)/(Z129-Z130))+1</f>
        <v>1.8807421295931888</v>
      </c>
      <c r="BY58" s="1">
        <f>6*((AB58-AB130)/(AB129-AB130))+1</f>
        <v>2.9972331735818547</v>
      </c>
      <c r="BZ58" s="1">
        <f>6*((AC58-AC130)/(AC129-AC130))+1</f>
        <v>6.6578314131916141</v>
      </c>
      <c r="CA58" s="1">
        <f>6*((AD58-AD130)/(AD129-AD130))+1</f>
        <v>7</v>
      </c>
      <c r="CB58" s="1">
        <f>6*((AE58-AE130)/(AE129-AE130))+1</f>
        <v>2.809773071480592</v>
      </c>
      <c r="CC58" s="1">
        <f>6*((AF58-AF130)/(AF129-AF130))+1</f>
        <v>1.047175993293352</v>
      </c>
      <c r="CD58" s="1">
        <f>6*((AH58-AH130)/(AH129-AH130))+1</f>
        <v>1.9219333332873276</v>
      </c>
      <c r="CE58" s="1">
        <f t="shared" si="24"/>
        <v>5.8325824600077372</v>
      </c>
      <c r="CF58" s="1">
        <f>6*((AN58-AN129)/(AN130-AN129))+1</f>
        <v>4.2076836796460126</v>
      </c>
      <c r="CG58" s="1">
        <f>6*((AO58-AO129)/(AO130-AO129))+1</f>
        <v>6.425064949407246</v>
      </c>
      <c r="CH58" s="1">
        <f>6*((AQ58-AQ129)/(AQ130-AQ129))+1</f>
        <v>6.7548983298962613</v>
      </c>
      <c r="CI58" s="1">
        <f t="shared" si="25"/>
        <v>5.2620833126950322</v>
      </c>
      <c r="CJ58" s="1">
        <f>6*((AS58-AS130)/(AS129-AS130))+1</f>
        <v>1.0047721208852027</v>
      </c>
      <c r="CK58" s="1">
        <f t="shared" si="26"/>
        <v>2.3428303550842284</v>
      </c>
      <c r="CL58" s="1">
        <f>6*((AV58-AV130)/(AV129-AV130))+1</f>
        <v>4.9642550357330677</v>
      </c>
      <c r="CM58" s="1">
        <f>6*((AW58-AW130)/(AW129-AW130))+1</f>
        <v>6.6424362110173805</v>
      </c>
      <c r="CN58" s="1">
        <f>6*((AY58-AY130)/(AY129-AY130))+1</f>
        <v>5.7025034834683073</v>
      </c>
      <c r="CO58" s="1">
        <f t="shared" si="27"/>
        <v>5.9353541598158497</v>
      </c>
      <c r="CP58" s="1">
        <f>6*((BB58-BB130)/(BB129-BB130))+1</f>
        <v>1.4281797381212751</v>
      </c>
      <c r="CQ58" s="1">
        <f>6*((BC58-BC130)/(BC129-BC130))+1</f>
        <v>1.1975365251737533</v>
      </c>
      <c r="CR58" s="1">
        <f t="shared" si="28"/>
        <v>3.9414572739038709</v>
      </c>
      <c r="CS58" s="62" t="s">
        <v>390</v>
      </c>
    </row>
    <row r="59" spans="1:97">
      <c r="A59" s="6" t="s">
        <v>215</v>
      </c>
      <c r="B59" s="5" t="s">
        <v>120</v>
      </c>
      <c r="C59" s="20">
        <v>42.71</v>
      </c>
      <c r="D59" s="20">
        <v>9.1469657336580926E-2</v>
      </c>
      <c r="E59" s="23">
        <v>8.9</v>
      </c>
      <c r="F59" s="23">
        <v>1510</v>
      </c>
      <c r="G59" s="23">
        <v>36709.300000000003</v>
      </c>
      <c r="H59" s="21">
        <v>9.5</v>
      </c>
      <c r="I59" s="31">
        <v>14392.309706073174</v>
      </c>
      <c r="J59" s="31">
        <v>62723.331960046235</v>
      </c>
      <c r="K59" s="31">
        <v>86017.984487730937</v>
      </c>
      <c r="L59" s="1">
        <v>1987.6</v>
      </c>
      <c r="M59" s="1">
        <v>54.7</v>
      </c>
      <c r="N59" s="1">
        <v>0</v>
      </c>
      <c r="O59" s="1">
        <v>1.0789904237932944</v>
      </c>
      <c r="P59" s="1">
        <v>285</v>
      </c>
      <c r="Q59" s="1">
        <v>81.099999999999994</v>
      </c>
      <c r="R59" s="1">
        <v>0.95212747140238108</v>
      </c>
      <c r="S59" s="1">
        <v>1.2894991060929926E-3</v>
      </c>
      <c r="T59" s="19">
        <v>1.0805310810263244E-5</v>
      </c>
      <c r="U59" s="24">
        <v>0</v>
      </c>
      <c r="V59" s="1">
        <v>6.3188510188928269E-3</v>
      </c>
      <c r="W59" s="1">
        <v>921.98351236572569</v>
      </c>
      <c r="X59" s="17">
        <v>3.1493879241647267E-2</v>
      </c>
      <c r="Y59" s="25">
        <v>0.24095122752833018</v>
      </c>
      <c r="Z59" s="25">
        <v>0.75810821080455981</v>
      </c>
      <c r="AA59" s="1">
        <v>3.4847127363098966E-4</v>
      </c>
      <c r="AB59" s="1">
        <v>2159.9238508867111</v>
      </c>
      <c r="AC59" s="1">
        <v>47741.155596833749</v>
      </c>
      <c r="AD59" s="1">
        <v>54.47</v>
      </c>
      <c r="AE59" s="24">
        <v>17530.588973658603</v>
      </c>
      <c r="AF59" s="24">
        <v>5.5827439186360104E-3</v>
      </c>
      <c r="AG59" s="24">
        <v>9.7868788982800062E-2</v>
      </c>
      <c r="AH59" s="24">
        <v>0.32398463844979808</v>
      </c>
      <c r="AI59" s="24">
        <v>1.4181970438470508</v>
      </c>
      <c r="AJ59" s="24">
        <v>79.206259876729419</v>
      </c>
      <c r="AK59" s="24">
        <v>20.708378167869508</v>
      </c>
      <c r="AL59" s="24">
        <v>3.6530954964364986</v>
      </c>
      <c r="AM59" s="24">
        <v>9.435603095921385</v>
      </c>
      <c r="AN59" s="24">
        <v>24679.222222222223</v>
      </c>
      <c r="AO59" s="1">
        <v>1017.0009157509157</v>
      </c>
      <c r="AP59" s="24">
        <v>3173.042857142857</v>
      </c>
      <c r="AQ59" s="24">
        <v>19.767370362779257</v>
      </c>
      <c r="AR59" s="24">
        <v>405.11250000000001</v>
      </c>
      <c r="AS59" s="24">
        <v>1354.0953890677267</v>
      </c>
      <c r="AT59" s="26">
        <v>61.708025815688408</v>
      </c>
      <c r="AU59" s="24">
        <v>42988.168722077273</v>
      </c>
      <c r="AV59" s="24">
        <v>0.96265523971519851</v>
      </c>
      <c r="AW59" s="26">
        <v>0.96319314964436153</v>
      </c>
      <c r="AX59" s="24">
        <v>0.96581000875920897</v>
      </c>
      <c r="AY59" s="24">
        <v>4.1335278633207052E-2</v>
      </c>
      <c r="AZ59" s="24">
        <v>10.174880763116057</v>
      </c>
      <c r="BA59" s="24">
        <v>0.11723191463465747</v>
      </c>
      <c r="BB59" s="24">
        <v>-0.44657669597072636</v>
      </c>
      <c r="BC59" s="26">
        <v>-0.86576216288983854</v>
      </c>
      <c r="BD59" s="26">
        <v>-0.75063497904359633</v>
      </c>
      <c r="BE59" s="26">
        <v>104342.67367112472</v>
      </c>
      <c r="BG59" s="1">
        <f t="shared" si="29"/>
        <v>2.0533880903490758</v>
      </c>
      <c r="BH59" s="1">
        <f t="shared" si="30"/>
        <v>3.7476364214125448</v>
      </c>
      <c r="BI59" s="1">
        <f t="shared" si="16"/>
        <v>6.2404844290657433</v>
      </c>
      <c r="BJ59" s="1">
        <f t="shared" si="17"/>
        <v>6.625002124104336</v>
      </c>
      <c r="BK59" s="1">
        <f t="shared" si="31"/>
        <v>5.4970719152390437</v>
      </c>
      <c r="BL59" s="1">
        <f t="shared" si="18"/>
        <v>1.0687207659425924</v>
      </c>
      <c r="BM59" s="1">
        <f t="shared" si="19"/>
        <v>1.1109865507763301</v>
      </c>
      <c r="BN59" s="1">
        <f t="shared" si="20"/>
        <v>1.0824738367319189</v>
      </c>
      <c r="BO59" s="1">
        <f t="shared" si="21"/>
        <v>1.2662824207492795</v>
      </c>
      <c r="BP59" s="1">
        <f>6*((O59-O130)/(O129-O130))+1</f>
        <v>1.0746659555893057</v>
      </c>
      <c r="BQ59" s="1">
        <f>6*((P59-P130)/(P129-P130))+1</f>
        <v>1.7236842105263159</v>
      </c>
      <c r="BR59" s="1">
        <f>6*((Q59-Q130)/(Q129-Q130))+1</f>
        <v>2.2941176470588234</v>
      </c>
      <c r="BS59" s="1">
        <f>6*((R59-R130)/(R129-R130))+1</f>
        <v>5.726323498296181</v>
      </c>
      <c r="BT59" s="1">
        <f>6*((U59-U130)/(U129-U130))+1</f>
        <v>1</v>
      </c>
      <c r="BU59" s="1">
        <f t="shared" si="22"/>
        <v>2.4375421807838915</v>
      </c>
      <c r="BV59" s="1">
        <f t="shared" si="23"/>
        <v>4.9051245975751971</v>
      </c>
      <c r="BW59" s="1">
        <f>6*((Y59-Y130)/(Y129-Y130))+1</f>
        <v>4.0264038838069505</v>
      </c>
      <c r="BX59" s="1">
        <f>6*((Z59-Z130)/(Z129-Z130))+1</f>
        <v>1.8722435011217973</v>
      </c>
      <c r="BY59" s="1">
        <f>6*((AB59-AB130)/(AB129-AB130))+1</f>
        <v>2.2681503487844576</v>
      </c>
      <c r="BZ59" s="1">
        <f>6*((AC59-AC130)/(AC129-AC130))+1</f>
        <v>4.1854385220317845</v>
      </c>
      <c r="CA59" s="1">
        <f>6*((AD59-AD130)/(AD129-AD130))+1</f>
        <v>1</v>
      </c>
      <c r="CB59" s="1">
        <f>6*((AE59-AE130)/(AE129-AE130))+1</f>
        <v>7</v>
      </c>
      <c r="CC59" s="1">
        <f>6*((AF59-AF130)/(AF129-AF130))+1</f>
        <v>1</v>
      </c>
      <c r="CD59" s="1">
        <f>6*((AH59-AH130)/(AH129-AH130))+1</f>
        <v>1.7066323270060018</v>
      </c>
      <c r="CE59" s="1">
        <f t="shared" si="24"/>
        <v>6.9214749997506244</v>
      </c>
      <c r="CF59" s="1">
        <f>6*((AN59-AN129)/(AN130-AN129))+1</f>
        <v>1.6491307994014686</v>
      </c>
      <c r="CG59" s="1">
        <f>6*((AO59-AO129)/(AO130-AO129))+1</f>
        <v>5.9957723026550358</v>
      </c>
      <c r="CH59" s="1">
        <f>6*((AQ59-AQ129)/(AQ130-AQ129))+1</f>
        <v>6.784627385890726</v>
      </c>
      <c r="CI59" s="1">
        <f t="shared" si="25"/>
        <v>5.3129587894397945</v>
      </c>
      <c r="CJ59" s="1">
        <f>6*((AS59-AS130)/(AS129-AS130))+1</f>
        <v>1.4016005310467832</v>
      </c>
      <c r="CK59" s="1">
        <f t="shared" si="26"/>
        <v>6.5159498735777373</v>
      </c>
      <c r="CL59" s="1">
        <f>6*((AV59-AV130)/(AV129-AV130))+1</f>
        <v>5.9537368670989608</v>
      </c>
      <c r="CM59" s="1">
        <f>6*((AW59-AW130)/(AW129-AW130))+1</f>
        <v>6.9023966501827267</v>
      </c>
      <c r="CN59" s="1">
        <f>6*((AY59-AY130)/(AY129-AY130))+1</f>
        <v>5.5916666923819953</v>
      </c>
      <c r="CO59" s="1">
        <f t="shared" si="27"/>
        <v>5.8150333863275039</v>
      </c>
      <c r="CP59" s="1">
        <f>6*((BB59-BB130)/(BB129-BB130))+1</f>
        <v>1.9609698045361887</v>
      </c>
      <c r="CQ59" s="1">
        <f>6*((BC59-BC130)/(BC129-BC130))+1</f>
        <v>1.4196295702929675</v>
      </c>
      <c r="CR59" s="1">
        <f t="shared" si="28"/>
        <v>3.5983059697171367</v>
      </c>
      <c r="CS59" s="62" t="s">
        <v>439</v>
      </c>
    </row>
    <row r="60" spans="1:97" ht="28">
      <c r="A60" s="6" t="s">
        <v>217</v>
      </c>
      <c r="B60" s="5" t="s">
        <v>218</v>
      </c>
      <c r="C60" s="20">
        <v>15.88</v>
      </c>
      <c r="D60" s="20">
        <v>3.6422877756443824E-2</v>
      </c>
      <c r="E60" s="23">
        <v>15.05</v>
      </c>
      <c r="F60" s="23">
        <v>17296.599999999999</v>
      </c>
      <c r="G60" s="23">
        <v>115311</v>
      </c>
      <c r="H60" s="21">
        <v>8.52</v>
      </c>
      <c r="I60" s="31">
        <v>0</v>
      </c>
      <c r="J60" s="31">
        <v>17339.839382841532</v>
      </c>
      <c r="K60" s="31">
        <v>45559.513737850226</v>
      </c>
      <c r="L60" s="1">
        <v>22</v>
      </c>
      <c r="M60" s="1">
        <v>36.4</v>
      </c>
      <c r="N60" s="1">
        <v>0</v>
      </c>
      <c r="O60" s="1">
        <v>0.4746028975388375</v>
      </c>
      <c r="P60" s="1">
        <v>66.400000000000006</v>
      </c>
      <c r="Q60" s="1">
        <v>46.3</v>
      </c>
      <c r="R60" s="1">
        <v>0.96244673936592762</v>
      </c>
      <c r="S60" s="1">
        <v>8.2539206122908386E-4</v>
      </c>
      <c r="T60" s="19">
        <v>0</v>
      </c>
      <c r="U60" s="24">
        <v>23.037157748436414</v>
      </c>
      <c r="V60" s="1">
        <v>1.1489681532967156E-3</v>
      </c>
      <c r="W60" s="1">
        <v>800</v>
      </c>
      <c r="X60" s="17">
        <v>2.7637167626694595E-3</v>
      </c>
      <c r="Y60" s="25">
        <v>3.2437307267120498E-2</v>
      </c>
      <c r="Z60" s="25">
        <v>61.241157024793388</v>
      </c>
      <c r="AA60" s="1">
        <v>5.5274335253389191E-4</v>
      </c>
      <c r="AB60" s="1">
        <v>2206.2925466922675</v>
      </c>
      <c r="AC60" s="1">
        <v>551.16557646947388</v>
      </c>
      <c r="AD60" s="1">
        <v>54.47</v>
      </c>
      <c r="AE60" s="24">
        <v>564.70877832274994</v>
      </c>
      <c r="AF60" s="24">
        <v>0.31419095828242277</v>
      </c>
      <c r="AG60" s="24">
        <v>0.17742639221172107</v>
      </c>
      <c r="AH60" s="24">
        <v>0.14269506021993367</v>
      </c>
      <c r="AI60" s="24">
        <v>2.2109734101355678</v>
      </c>
      <c r="AJ60" s="24">
        <v>71.687903648106115</v>
      </c>
      <c r="AK60" s="24">
        <v>13.789492057950776</v>
      </c>
      <c r="AL60" s="24">
        <v>2.3564321871181706</v>
      </c>
      <c r="AM60" s="24">
        <v>10.548523206751055</v>
      </c>
      <c r="AN60" s="24">
        <v>11458</v>
      </c>
      <c r="AO60" s="1">
        <v>1718.7</v>
      </c>
      <c r="AP60" s="24">
        <v>0</v>
      </c>
      <c r="AQ60" s="24">
        <v>24.633333333333333</v>
      </c>
      <c r="AR60" s="24">
        <v>119.5</v>
      </c>
      <c r="AS60" s="24">
        <v>1032.944970617327</v>
      </c>
      <c r="AT60" s="26">
        <v>0</v>
      </c>
      <c r="AU60" s="24">
        <v>16034.374133632218</v>
      </c>
      <c r="AV60" s="24">
        <v>0.94491697043337386</v>
      </c>
      <c r="AW60" s="26">
        <v>0.82908059943296886</v>
      </c>
      <c r="AX60" s="24">
        <v>0.89712434183880119</v>
      </c>
      <c r="AY60" s="24">
        <v>4.546778140206794E-2</v>
      </c>
      <c r="AZ60" s="24">
        <v>6.756756756756757</v>
      </c>
      <c r="BA60" s="24">
        <v>0.10433875552688945</v>
      </c>
      <c r="BB60" s="24">
        <v>-0.58066813068720491</v>
      </c>
      <c r="BC60" s="26">
        <v>-0.8270273967684949</v>
      </c>
      <c r="BD60" s="26">
        <v>-0.99952811616679582</v>
      </c>
      <c r="BE60" s="26">
        <v>41357.062840059567</v>
      </c>
      <c r="BG60" s="1">
        <f t="shared" si="29"/>
        <v>6.1853182751540041</v>
      </c>
      <c r="BH60" s="1">
        <f t="shared" si="30"/>
        <v>2.0129196524990185</v>
      </c>
      <c r="BI60" s="1">
        <f t="shared" si="16"/>
        <v>5.1764705882352935</v>
      </c>
      <c r="BJ60" s="1">
        <f t="shared" si="17"/>
        <v>1.2598204423801298</v>
      </c>
      <c r="BK60" s="1">
        <f t="shared" si="31"/>
        <v>1.8683381358899092</v>
      </c>
      <c r="BL60" s="1">
        <f t="shared" si="18"/>
        <v>1.0199127146164999</v>
      </c>
      <c r="BM60" s="1">
        <f t="shared" si="19"/>
        <v>1.0250330854235019</v>
      </c>
      <c r="BN60" s="1">
        <f t="shared" si="20"/>
        <v>1.0398222448257475</v>
      </c>
      <c r="BO60" s="1">
        <f t="shared" si="21"/>
        <v>1.1608069164265129</v>
      </c>
      <c r="BP60" s="1">
        <f>6*((O60-O130)/(O129-O130))+1</f>
        <v>1.0314715990288981</v>
      </c>
      <c r="BQ60" s="1">
        <f>6*((P60-P130)/(P129-P130))+1</f>
        <v>1.0983981693363845</v>
      </c>
      <c r="BR60" s="1">
        <f>6*((Q60-Q130)/(Q129-Q130))+1</f>
        <v>1.6642533936651582</v>
      </c>
      <c r="BS60" s="1">
        <f>6*((R60-R130)/(R129-R130))+1</f>
        <v>6.10932773500513</v>
      </c>
      <c r="BT60" s="1">
        <f>6*((U60-U130)/(U129-U130))+1</f>
        <v>3.8620144967649241</v>
      </c>
      <c r="BU60" s="1">
        <f t="shared" si="22"/>
        <v>1.2613909047393248</v>
      </c>
      <c r="BV60" s="1">
        <f t="shared" si="23"/>
        <v>1.3426906615034986</v>
      </c>
      <c r="BW60" s="1">
        <f>6*((Y60-Y130)/(Y129-Y130))+1</f>
        <v>1.4074201808409987</v>
      </c>
      <c r="BX60" s="1">
        <f>6*((Z60-Z130)/(Z129-Z130))+1</f>
        <v>2.5431554457166801</v>
      </c>
      <c r="BY60" s="1">
        <f>6*((AB60-AB130)/(AB129-AB130))+1</f>
        <v>2.2953746778895585</v>
      </c>
      <c r="BZ60" s="1">
        <f>6*((AC60-AC130)/(AC129-AC130))+1</f>
        <v>1.034254017310728</v>
      </c>
      <c r="CA60" s="1">
        <f>6*((AD60-AD130)/(AD129-AD130))+1</f>
        <v>1</v>
      </c>
      <c r="CB60" s="1">
        <f>6*((AE60-AE130)/(AE129-AE130))+1</f>
        <v>1.1830212370676469</v>
      </c>
      <c r="CC60" s="1">
        <f>6*((AF60-AF130)/(AF129-AF130))+1</f>
        <v>1.2378068508215803</v>
      </c>
      <c r="CD60" s="1">
        <f>6*((AH60-AH130)/(AH129-AH130))+1</f>
        <v>1.6495057024239372</v>
      </c>
      <c r="CE60" s="1">
        <f t="shared" si="24"/>
        <v>3.1293515101422291</v>
      </c>
      <c r="CF60" s="1">
        <f>6*((AN60-AN129)/(AN130-AN129))+1</f>
        <v>4.604856030621268</v>
      </c>
      <c r="CG60" s="1">
        <f>6*((AO60-AO129)/(AO130-AO129))+1</f>
        <v>5.3028863428776756</v>
      </c>
      <c r="CH60" s="1">
        <f>6*((AQ60-AQ129)/(AQ130-AQ129))+1</f>
        <v>6.6569963821361018</v>
      </c>
      <c r="CI60" s="1">
        <f t="shared" si="25"/>
        <v>2.0025756600128783</v>
      </c>
      <c r="CJ60" s="1">
        <f>6*((AS60-AS130)/(AS129-AS130))+1</f>
        <v>1.2159638731729585</v>
      </c>
      <c r="CK60" s="1">
        <f t="shared" si="26"/>
        <v>6.9679158537936257</v>
      </c>
      <c r="CL60" s="1">
        <f>6*((AV60-AV130)/(AV129-AV130))+1</f>
        <v>5.1754701196709529</v>
      </c>
      <c r="CM60" s="1">
        <f>6*((AW60-AW130)/(AW129-AW130))+1</f>
        <v>5.7702594459915577</v>
      </c>
      <c r="CN60" s="1">
        <f>6*((AY60-AY130)/(AY129-AY130))+1</f>
        <v>5.8880731493141738</v>
      </c>
      <c r="CO60" s="1">
        <f t="shared" si="27"/>
        <v>6.2131081081081074</v>
      </c>
      <c r="CP60" s="1">
        <f>6*((BB60-BB130)/(BB129-BB130))+1</f>
        <v>1.71017278323469</v>
      </c>
      <c r="CQ60" s="1">
        <f>6*((BC60-BC130)/(BC129-BC130))+1</f>
        <v>1.5566022888544226</v>
      </c>
      <c r="CR60" s="1">
        <f t="shared" si="28"/>
        <v>2.8557502344728567</v>
      </c>
      <c r="CS60" s="62" t="s">
        <v>392</v>
      </c>
    </row>
    <row r="61" spans="1:97">
      <c r="A61" s="6" t="s">
        <v>219</v>
      </c>
      <c r="B61" s="5" t="s">
        <v>220</v>
      </c>
      <c r="C61" s="20">
        <v>21.77</v>
      </c>
      <c r="D61" s="20">
        <v>5.3545807169628097E-2</v>
      </c>
      <c r="E61" s="23">
        <v>11.65</v>
      </c>
      <c r="F61" s="23">
        <v>3623.8</v>
      </c>
      <c r="G61" s="23">
        <v>15483.4</v>
      </c>
      <c r="H61" s="21">
        <v>8.6999999999999993</v>
      </c>
      <c r="I61" s="31">
        <v>67180.803488671838</v>
      </c>
      <c r="J61" s="31">
        <v>21538.195464565739</v>
      </c>
      <c r="K61" s="31">
        <v>56189.492840194784</v>
      </c>
      <c r="L61" s="1">
        <v>357.1</v>
      </c>
      <c r="M61" s="1">
        <v>49.2</v>
      </c>
      <c r="N61" s="1">
        <v>44.3</v>
      </c>
      <c r="O61" s="1">
        <v>0.9484209033229497</v>
      </c>
      <c r="P61" s="1">
        <v>380.2</v>
      </c>
      <c r="Q61" s="1">
        <v>61.2</v>
      </c>
      <c r="R61" s="1">
        <v>0.94359242710891067</v>
      </c>
      <c r="S61" s="1">
        <v>7.3942410238179881E-4</v>
      </c>
      <c r="T61" s="19">
        <v>8.1832614115580388E-6</v>
      </c>
      <c r="U61" s="24">
        <v>9.6786525649566943</v>
      </c>
      <c r="V61" s="1">
        <v>7.8747283327448535E-3</v>
      </c>
      <c r="W61" s="1">
        <v>875.87791270101741</v>
      </c>
      <c r="X61" s="17">
        <v>1.3611491481224871E-2</v>
      </c>
      <c r="Y61" s="25">
        <v>0.17030730874354205</v>
      </c>
      <c r="Z61" s="25">
        <v>2.3857686663405522</v>
      </c>
      <c r="AA61" s="1">
        <v>1.6366522823116076E-4</v>
      </c>
      <c r="AB61" s="1">
        <v>1917.3127424291192</v>
      </c>
      <c r="AC61" s="1">
        <v>9395.7805303358564</v>
      </c>
      <c r="AD61" s="1">
        <v>54.47</v>
      </c>
      <c r="AE61" s="24">
        <v>1579.089352839216</v>
      </c>
      <c r="AF61" s="24">
        <v>0.16448355437231657</v>
      </c>
      <c r="AG61" s="24">
        <v>0.25973422942647534</v>
      </c>
      <c r="AH61" s="24">
        <v>0.1709265088570166</v>
      </c>
      <c r="AI61" s="24">
        <v>1.7037550258863836</v>
      </c>
      <c r="AJ61" s="24">
        <v>75.481039383309422</v>
      </c>
      <c r="AK61" s="24">
        <v>17.176665702860323</v>
      </c>
      <c r="AL61" s="24">
        <v>2.2122083349245232</v>
      </c>
      <c r="AM61" s="24">
        <v>5.0817849769731618</v>
      </c>
      <c r="AN61" s="24">
        <v>14100.076923076924</v>
      </c>
      <c r="AO61" s="1">
        <v>1851.5252525252524</v>
      </c>
      <c r="AP61" s="24">
        <v>0</v>
      </c>
      <c r="AQ61" s="24">
        <v>26.464628297362111</v>
      </c>
      <c r="AR61" s="24">
        <v>293.35000000000002</v>
      </c>
      <c r="AS61" s="24">
        <v>1149.9441169169834</v>
      </c>
      <c r="AT61" s="26">
        <v>172.36485616554191</v>
      </c>
      <c r="AU61" s="24">
        <v>25629.376081788574</v>
      </c>
      <c r="AV61" s="24">
        <v>0.95541954369108806</v>
      </c>
      <c r="AW61" s="26">
        <v>0.87604868415524029</v>
      </c>
      <c r="AX61" s="24">
        <v>0.92760402806761999</v>
      </c>
      <c r="AY61" s="24">
        <v>4.2213639396389974E-2</v>
      </c>
      <c r="AZ61" s="24">
        <v>5.0902360018509949</v>
      </c>
      <c r="BA61" s="24">
        <v>0.38192916107678815</v>
      </c>
      <c r="BB61" s="24">
        <v>-0.62930047387197841</v>
      </c>
      <c r="BC61" s="26">
        <v>-0.95269607713446036</v>
      </c>
      <c r="BD61" s="26">
        <v>-0.42539256945389059</v>
      </c>
      <c r="BE61" s="26">
        <v>66802.563315576655</v>
      </c>
      <c r="BG61" s="1">
        <f t="shared" si="29"/>
        <v>5.2782340862422998</v>
      </c>
      <c r="BH61" s="1">
        <f t="shared" si="30"/>
        <v>2.5525231136375788</v>
      </c>
      <c r="BI61" s="1">
        <f t="shared" si="16"/>
        <v>5.7647058823529411</v>
      </c>
      <c r="BJ61" s="1">
        <f t="shared" si="17"/>
        <v>5.9066130448327616</v>
      </c>
      <c r="BK61" s="1">
        <f t="shared" si="31"/>
        <v>6.4769888932062738</v>
      </c>
      <c r="BL61" s="1">
        <f t="shared" si="18"/>
        <v>1.2477402260978288</v>
      </c>
      <c r="BM61" s="1">
        <f t="shared" si="19"/>
        <v>1.0329845063811427</v>
      </c>
      <c r="BN61" s="1">
        <f t="shared" si="20"/>
        <v>1.051028440271127</v>
      </c>
      <c r="BO61" s="1">
        <f t="shared" si="21"/>
        <v>1.2345821325648414</v>
      </c>
      <c r="BP61" s="1">
        <f>6*((O61-O130)/(O129-O130))+1</f>
        <v>1.0653344155125783</v>
      </c>
      <c r="BQ61" s="1">
        <f>6*((P61-P130)/(P129-P130))+1</f>
        <v>1.9959954233409611</v>
      </c>
      <c r="BR61" s="1">
        <f>6*((Q61-Q130)/(Q129-Q130))+1</f>
        <v>1.9339366515837104</v>
      </c>
      <c r="BS61" s="1">
        <f>6*((R61-R130)/(R129-R130))+1</f>
        <v>5.4095415195312633</v>
      </c>
      <c r="BT61" s="1">
        <f>6*((U61-U130)/(U129-U130))+1</f>
        <v>2.2024245461416423</v>
      </c>
      <c r="BU61" s="1">
        <f t="shared" si="22"/>
        <v>2.791505149700181</v>
      </c>
      <c r="BV61" s="1">
        <f t="shared" si="23"/>
        <v>2.6877746239251881</v>
      </c>
      <c r="BW61" s="1">
        <f>6*((Y61-Y130)/(Y129-Y130))+1</f>
        <v>3.1390997087224384</v>
      </c>
      <c r="BX61" s="1">
        <f>6*((Z61-Z130)/(Z129-Z130))+1</f>
        <v>1.8902984249852133</v>
      </c>
      <c r="BY61" s="1">
        <f>6*((AB61-AB130)/(AB129-AB130))+1</f>
        <v>2.125706733615722</v>
      </c>
      <c r="BZ61" s="1">
        <f>6*((AC61-AC130)/(AC129-AC130))+1</f>
        <v>1.6248668481424464</v>
      </c>
      <c r="CA61" s="1">
        <f>6*((AD61-AD130)/(AD129-AD130))+1</f>
        <v>1</v>
      </c>
      <c r="CB61" s="1">
        <f>6*((AE61-AE130)/(AE129-AE130))+1</f>
        <v>1.5308151735776763</v>
      </c>
      <c r="CC61" s="1">
        <f>6*((AF61-AF130)/(AF129-AF130))+1</f>
        <v>1.1224455460619804</v>
      </c>
      <c r="CD61" s="1">
        <f>6*((AH61-AH130)/(AH129-AH130))+1</f>
        <v>1.6584017867076879</v>
      </c>
      <c r="CE61" s="1">
        <f t="shared" si="24"/>
        <v>5.0425408674083396</v>
      </c>
      <c r="CF61" s="1">
        <f>6*((AN61-AN129)/(AN130-AN129))+1</f>
        <v>4.0141955536166343</v>
      </c>
      <c r="CG61" s="1">
        <f>6*((AO61-AO129)/(AO130-AO129))+1</f>
        <v>5.1717293346322997</v>
      </c>
      <c r="CH61" s="1">
        <f>6*((AQ61-AQ129)/(AQ130-AQ129))+1</f>
        <v>6.6089627214107365</v>
      </c>
      <c r="CI61" s="1">
        <f t="shared" si="25"/>
        <v>4.0175788795878944</v>
      </c>
      <c r="CJ61" s="1">
        <f>6*((AS61-AS130)/(AS129-AS130))+1</f>
        <v>1.2835936480241263</v>
      </c>
      <c r="CK61" s="1">
        <f t="shared" si="26"/>
        <v>5.7054698406232607</v>
      </c>
      <c r="CL61" s="1">
        <f>6*((AV61-AV130)/(AV129-AV130))+1</f>
        <v>5.6362706295200624</v>
      </c>
      <c r="CM61" s="1">
        <f>6*((AW61-AW130)/(AW129-AW130))+1</f>
        <v>6.1667496778145381</v>
      </c>
      <c r="CN61" s="1">
        <f>6*((AY61-AY130)/(AY129-AY130))+1</f>
        <v>5.6546676911193927</v>
      </c>
      <c r="CO61" s="1">
        <f t="shared" si="27"/>
        <v>6.4071911152244327</v>
      </c>
      <c r="CP61" s="1">
        <f>6*((BB61-BB130)/(BB129-BB130))+1</f>
        <v>1.6192136042577305</v>
      </c>
      <c r="CQ61" s="1">
        <f>6*((BC61-BC130)/(BC129-BC130))+1</f>
        <v>1.1122164693083985</v>
      </c>
      <c r="CR61" s="1">
        <f t="shared" si="28"/>
        <v>3.2747007272887387</v>
      </c>
      <c r="CS61" s="62" t="s">
        <v>391</v>
      </c>
    </row>
    <row r="62" spans="1:97">
      <c r="A62" s="6" t="s">
        <v>222</v>
      </c>
      <c r="B62" s="5" t="s">
        <v>221</v>
      </c>
      <c r="C62" s="20">
        <v>28.79</v>
      </c>
      <c r="D62" s="20">
        <v>4.0359752670039349E-2</v>
      </c>
      <c r="E62" s="23">
        <v>19.690000000000001</v>
      </c>
      <c r="F62" s="23">
        <v>1945.2</v>
      </c>
      <c r="G62" s="23">
        <v>11671.3</v>
      </c>
      <c r="H62" s="21">
        <v>8.08</v>
      </c>
      <c r="I62" s="31">
        <v>0</v>
      </c>
      <c r="J62" s="31">
        <v>75118.00960979081</v>
      </c>
      <c r="K62" s="31">
        <v>57802.555474270222</v>
      </c>
      <c r="L62" s="1">
        <v>9.1999999999999993</v>
      </c>
      <c r="M62" s="1">
        <v>34.200000000000003</v>
      </c>
      <c r="N62" s="1">
        <v>0</v>
      </c>
      <c r="O62" s="1">
        <v>1.1424395727937042</v>
      </c>
      <c r="P62" s="1">
        <v>50.1</v>
      </c>
      <c r="Q62" s="1">
        <v>24.1</v>
      </c>
      <c r="R62" s="1">
        <v>0.97820965842167251</v>
      </c>
      <c r="S62" s="1">
        <v>6.020469596628537E-4</v>
      </c>
      <c r="T62" s="19">
        <v>1.1242270938729624E-4</v>
      </c>
      <c r="U62" s="24">
        <v>1.7391294315082861</v>
      </c>
      <c r="V62" s="1">
        <v>3.0934719075415457E-4</v>
      </c>
      <c r="W62" s="1">
        <v>92.592592592592581</v>
      </c>
      <c r="X62" s="17">
        <v>1.1242270938729624E-2</v>
      </c>
      <c r="Y62" s="25">
        <v>0.14918493535694211</v>
      </c>
      <c r="Z62" s="25">
        <v>2.4544793850454227</v>
      </c>
      <c r="AA62" s="1">
        <v>1.1242270938729624E-3</v>
      </c>
      <c r="AB62" s="1">
        <v>5785.3625632377743</v>
      </c>
      <c r="AC62" s="1">
        <v>296.90394291928374</v>
      </c>
      <c r="AD62" s="1">
        <v>54.47</v>
      </c>
      <c r="AE62" s="24">
        <v>101.91271341012848</v>
      </c>
      <c r="AF62" s="24">
        <v>2.8780213603147837</v>
      </c>
      <c r="AG62" s="24">
        <v>0.29330696608198864</v>
      </c>
      <c r="AH62" s="24">
        <v>0.30444069702079818</v>
      </c>
      <c r="AI62" s="24">
        <v>1.9224283305227656</v>
      </c>
      <c r="AJ62" s="24">
        <v>74.041596402473303</v>
      </c>
      <c r="AK62" s="24">
        <v>19.111860595840362</v>
      </c>
      <c r="AL62" s="24">
        <v>3.1478358628442944</v>
      </c>
      <c r="AM62" s="24">
        <v>5.8823529411764701</v>
      </c>
      <c r="AN62" s="24">
        <v>2965</v>
      </c>
      <c r="AO62" s="1">
        <v>635.35714285714289</v>
      </c>
      <c r="AP62" s="24">
        <v>0</v>
      </c>
      <c r="AQ62" s="24">
        <v>23.017857142857142</v>
      </c>
      <c r="AR62" s="24">
        <v>319</v>
      </c>
      <c r="AS62" s="24">
        <v>2062.2017245643619</v>
      </c>
      <c r="AT62" s="26">
        <v>415.22203485103989</v>
      </c>
      <c r="AU62" s="24">
        <v>33378.745690757023</v>
      </c>
      <c r="AV62" s="24">
        <v>0.98176291793313075</v>
      </c>
      <c r="AW62" s="26">
        <v>0.95086119554204662</v>
      </c>
      <c r="AX62" s="24">
        <v>0.84599797365754814</v>
      </c>
      <c r="AY62" s="24">
        <v>5.2196699846517966E-2</v>
      </c>
      <c r="AZ62" s="24">
        <v>5.4644808743169397</v>
      </c>
      <c r="BA62" s="24">
        <v>-0.34902550608338884</v>
      </c>
      <c r="BB62" s="24">
        <v>-0.51913770403880233</v>
      </c>
      <c r="BC62" s="26">
        <v>-0.7319210606678731</v>
      </c>
      <c r="BD62" s="26">
        <v>-0.25548294414241868</v>
      </c>
      <c r="BE62" s="26">
        <v>89375.058073234119</v>
      </c>
      <c r="BG62" s="1">
        <f t="shared" si="29"/>
        <v>4.1971252566735116</v>
      </c>
      <c r="BH62" s="1">
        <f t="shared" si="30"/>
        <v>2.1369843658540835</v>
      </c>
      <c r="BI62" s="1">
        <f t="shared" si="16"/>
        <v>4.3737024221453282</v>
      </c>
      <c r="BJ62" s="1">
        <f t="shared" si="17"/>
        <v>6.477096490979636</v>
      </c>
      <c r="BK62" s="1">
        <f t="shared" si="31"/>
        <v>6.6529786751099333</v>
      </c>
      <c r="BL62" s="1">
        <f t="shared" si="18"/>
        <v>1.0199127146164999</v>
      </c>
      <c r="BM62" s="1">
        <f t="shared" si="19"/>
        <v>1.1344612865321653</v>
      </c>
      <c r="BN62" s="1">
        <f t="shared" si="20"/>
        <v>1.0527289417461581</v>
      </c>
      <c r="BO62" s="1">
        <f t="shared" si="21"/>
        <v>1.1481268011527377</v>
      </c>
      <c r="BP62" s="1">
        <f>6*((O62-O130)/(O129-O130))+1</f>
        <v>1.0792005381978558</v>
      </c>
      <c r="BQ62" s="1">
        <f>6*((P62-P130)/(P129-P130))+1</f>
        <v>1.0517734553775744</v>
      </c>
      <c r="BR62" s="1">
        <f>6*((Q62-Q130)/(Q129-Q130))+1</f>
        <v>1.2624434389140271</v>
      </c>
      <c r="BS62" s="1">
        <f>6*((R62-R130)/(R129-R130))+1</f>
        <v>6.6943755118995316</v>
      </c>
      <c r="BT62" s="1">
        <f>6*((U62-U130)/(U129-U130))+1</f>
        <v>1.2160602318688851</v>
      </c>
      <c r="BU62" s="1">
        <f t="shared" si="22"/>
        <v>1.0703766608654777</v>
      </c>
      <c r="BV62" s="1">
        <f t="shared" si="23"/>
        <v>2.394000035326914</v>
      </c>
      <c r="BW62" s="1">
        <f>6*((Y62-Y130)/(Y129-Y130))+1</f>
        <v>2.8737977490347228</v>
      </c>
      <c r="BX62" s="1">
        <f>6*((Z62-Z130)/(Z129-Z130))+1</f>
        <v>1.8910606028648793</v>
      </c>
      <c r="BY62" s="1">
        <f>6*((AB62-AB130)/(AB129-AB130))+1</f>
        <v>4.3967445423608771</v>
      </c>
      <c r="BZ62" s="1">
        <f>6*((AC62-AC130)/(AC129-AC130))+1</f>
        <v>1.0172753038284266</v>
      </c>
      <c r="CA62" s="1">
        <f>6*((AD62-AD130)/(AD129-AD130))+1</f>
        <v>1</v>
      </c>
      <c r="CB62" s="1">
        <f>6*((AE62-AE130)/(AE129-AE130))+1</f>
        <v>1.0243454212437517</v>
      </c>
      <c r="CC62" s="1">
        <f>6*((AF62-AF130)/(AF129-AF130))+1</f>
        <v>3.2134394022909749</v>
      </c>
      <c r="CD62" s="1">
        <f>6*((AH62-AH130)/(AH129-AH130))+1</f>
        <v>1.700473785429758</v>
      </c>
      <c r="CE62" s="1">
        <f t="shared" si="24"/>
        <v>4.3165117496606031</v>
      </c>
      <c r="CF62" s="1">
        <f>6*((AN62-AN129)/(AN130-AN129))+1</f>
        <v>6.5035439103663562</v>
      </c>
      <c r="CG62" s="1">
        <f>6*((AO62-AO129)/(AO130-AO129))+1</f>
        <v>6.3726227472548569</v>
      </c>
      <c r="CH62" s="1">
        <f>6*((AQ62-AQ129)/(AQ130-AQ129))+1</f>
        <v>6.6993692585800613</v>
      </c>
      <c r="CI62" s="1">
        <f t="shared" si="25"/>
        <v>4.3148744365743728</v>
      </c>
      <c r="CJ62" s="1">
        <f>6*((AS62-AS130)/(AS129-AS130))+1</f>
        <v>1.8109118256580294</v>
      </c>
      <c r="CK62" s="1">
        <f t="shared" si="26"/>
        <v>3.9267193237148019</v>
      </c>
      <c r="CL62" s="1">
        <f>6*((AV62-AV130)/(AV129-AV130))+1</f>
        <v>6.7920864457023491</v>
      </c>
      <c r="CM62" s="1">
        <f>6*((AW62-AW130)/(AW129-AW130))+1</f>
        <v>6.7982940586086924</v>
      </c>
      <c r="CN62" s="1">
        <f>6*((AY62-AY130)/(AY129-AY130))+1</f>
        <v>6.3707092143481461</v>
      </c>
      <c r="CO62" s="1">
        <f t="shared" si="27"/>
        <v>6.3636065573770484</v>
      </c>
      <c r="CP62" s="1">
        <f>6*((BB62-BB130)/(BB129-BB130))+1</f>
        <v>1.8252558066616391</v>
      </c>
      <c r="CQ62" s="1">
        <f>6*((BC62-BC130)/(BC129-BC130))+1</f>
        <v>1.8929144629698491</v>
      </c>
      <c r="CR62" s="1">
        <f t="shared" si="28"/>
        <v>3.3531325251835278</v>
      </c>
      <c r="CS62" s="62" t="s">
        <v>390</v>
      </c>
    </row>
    <row r="63" spans="1:97" ht="28">
      <c r="A63" s="6" t="s">
        <v>224</v>
      </c>
      <c r="B63" s="5" t="s">
        <v>110</v>
      </c>
      <c r="C63" s="20">
        <v>26.36</v>
      </c>
      <c r="D63" s="20">
        <v>7.4524714828897332E-2</v>
      </c>
      <c r="E63" s="23">
        <v>12.6</v>
      </c>
      <c r="F63" s="23">
        <v>3777.2</v>
      </c>
      <c r="G63" s="23">
        <v>7974</v>
      </c>
      <c r="H63" s="21">
        <v>9.27</v>
      </c>
      <c r="I63" s="31">
        <v>1763382.5965630934</v>
      </c>
      <c r="J63" s="31">
        <v>501078.14532437507</v>
      </c>
      <c r="K63" s="31">
        <v>88256.898255241947</v>
      </c>
      <c r="L63" s="1">
        <v>402.5</v>
      </c>
      <c r="M63" s="1">
        <v>498.5</v>
      </c>
      <c r="N63" s="1">
        <v>0</v>
      </c>
      <c r="O63" s="1">
        <v>38.261694037699215</v>
      </c>
      <c r="P63" s="1">
        <v>1929.4</v>
      </c>
      <c r="Q63" s="1">
        <v>37</v>
      </c>
      <c r="R63" s="1">
        <v>0.96382449993889274</v>
      </c>
      <c r="S63" s="1">
        <v>1.4793524662918974E-3</v>
      </c>
      <c r="T63" s="19">
        <v>1.6179920718388479E-5</v>
      </c>
      <c r="U63" s="24">
        <v>4.5932177630016628</v>
      </c>
      <c r="V63" s="1">
        <v>5.1195247128315718E-3</v>
      </c>
      <c r="W63" s="1">
        <v>1000</v>
      </c>
      <c r="X63" s="17">
        <v>1.7943532076692824E-2</v>
      </c>
      <c r="Y63" s="25">
        <v>0.16390259687727529</v>
      </c>
      <c r="Z63" s="25">
        <v>1.5736638237384506</v>
      </c>
      <c r="AA63" s="1">
        <v>5.5011730442520827E-4</v>
      </c>
      <c r="AB63" s="1">
        <v>2281.1299360893136</v>
      </c>
      <c r="AC63" s="1">
        <v>5773.8557177442335</v>
      </c>
      <c r="AD63" s="1">
        <v>54.47</v>
      </c>
      <c r="AE63" s="24">
        <v>447.03620435734854</v>
      </c>
      <c r="AF63" s="24">
        <v>1.0824366960601892</v>
      </c>
      <c r="AG63" s="24">
        <v>0.48388839206385603</v>
      </c>
      <c r="AH63" s="24">
        <v>1.5313809562333145</v>
      </c>
      <c r="AI63" s="24">
        <v>1.6357899846290755</v>
      </c>
      <c r="AJ63" s="24">
        <v>75.987379661839654</v>
      </c>
      <c r="AK63" s="24">
        <v>16.859477388560794</v>
      </c>
      <c r="AL63" s="24">
        <v>2.8638459671547611</v>
      </c>
      <c r="AM63" s="24">
        <v>10.55662188099808</v>
      </c>
      <c r="AN63" s="24">
        <v>6867.2222222222226</v>
      </c>
      <c r="AO63" s="1">
        <v>3090.25</v>
      </c>
      <c r="AP63" s="24">
        <v>0</v>
      </c>
      <c r="AQ63" s="24">
        <v>18.892008639308855</v>
      </c>
      <c r="AR63" s="24">
        <v>258.66666666666669</v>
      </c>
      <c r="AS63" s="24">
        <v>822.2139030822749</v>
      </c>
      <c r="AT63" s="26">
        <v>5.3069762964161473</v>
      </c>
      <c r="AU63" s="24">
        <v>93420.5277525157</v>
      </c>
      <c r="AV63" s="24">
        <v>0.97549633339295294</v>
      </c>
      <c r="AW63" s="26">
        <v>0.93131818994813087</v>
      </c>
      <c r="AX63" s="24">
        <v>0.95081380790556247</v>
      </c>
      <c r="AY63" s="24">
        <v>3.1336834975619003E-2</v>
      </c>
      <c r="AZ63" s="24">
        <v>9.8654708520179373</v>
      </c>
      <c r="BA63" s="24">
        <v>-0.96310775149797201</v>
      </c>
      <c r="BB63" s="24">
        <v>-0.29241449117214197</v>
      </c>
      <c r="BC63" s="26">
        <v>-0.88773504999359487</v>
      </c>
      <c r="BD63" s="26">
        <v>-0.5279696845703149</v>
      </c>
      <c r="BE63" s="26">
        <v>244044.79131595729</v>
      </c>
      <c r="BG63" s="1">
        <f t="shared" si="29"/>
        <v>4.571355236139631</v>
      </c>
      <c r="BH63" s="1">
        <f t="shared" si="30"/>
        <v>3.2136419508811387</v>
      </c>
      <c r="BI63" s="1">
        <f t="shared" si="16"/>
        <v>5.6003460207612452</v>
      </c>
      <c r="BJ63" s="1">
        <f t="shared" si="17"/>
        <v>5.8544790280098553</v>
      </c>
      <c r="BK63" s="1">
        <f t="shared" si="31"/>
        <v>6.8236685889716888</v>
      </c>
      <c r="BL63" s="1">
        <f t="shared" si="18"/>
        <v>7</v>
      </c>
      <c r="BM63" s="1">
        <f t="shared" si="19"/>
        <v>1.941202850208545</v>
      </c>
      <c r="BN63" s="1">
        <f t="shared" si="20"/>
        <v>1.0848341146800238</v>
      </c>
      <c r="BO63" s="1">
        <f t="shared" si="21"/>
        <v>3.8242074927953893</v>
      </c>
      <c r="BP63" s="1">
        <f>6*((O63-O130)/(O129-O130))+1</f>
        <v>3.7320387305244802</v>
      </c>
      <c r="BQ63" s="1">
        <f>6*((P63-P130)/(P129-P130))+1</f>
        <v>6.4273455377574376</v>
      </c>
      <c r="BR63" s="1">
        <f>6*((Q63-Q130)/(Q129-Q130))+1</f>
        <v>1.4959276018099548</v>
      </c>
      <c r="BS63" s="1">
        <f>6*((R63-R130)/(R129-R130))+1</f>
        <v>6.1604639336657598</v>
      </c>
      <c r="BT63" s="1">
        <f>6*((U63-U130)/(U129-U130))+1</f>
        <v>1.5706370537572567</v>
      </c>
      <c r="BU63" s="1">
        <f t="shared" si="22"/>
        <v>2.1646947678077151</v>
      </c>
      <c r="BV63" s="1">
        <f t="shared" si="23"/>
        <v>3.224931642825708</v>
      </c>
      <c r="BW63" s="1">
        <f>6*((Y63-Y130)/(Y129-Y130))+1</f>
        <v>3.0586550267610022</v>
      </c>
      <c r="BX63" s="1">
        <f>6*((Z63-Z130)/(Z129-Z130))+1</f>
        <v>1.8812901019947379</v>
      </c>
      <c r="BY63" s="1">
        <f>6*((AB63-AB130)/(AB129-AB130))+1</f>
        <v>2.3393137553838974</v>
      </c>
      <c r="BZ63" s="1">
        <f>6*((AC63-AC130)/(AC129-AC130))+1</f>
        <v>1.3830072219425227</v>
      </c>
      <c r="CA63" s="1">
        <f>6*((AD63-AD130)/(AD129-AD130))+1</f>
        <v>1</v>
      </c>
      <c r="CB63" s="1">
        <f>6*((AE63-AE130)/(AE129-AE130))+1</f>
        <v>1.1426756224661418</v>
      </c>
      <c r="CC63" s="1">
        <f>6*((AF63-AF130)/(AF129-AF130))+1</f>
        <v>1.8298004888868094</v>
      </c>
      <c r="CD63" s="1">
        <f>6*((AH63-AH130)/(AH129-AH130))+1</f>
        <v>2.0870980815257152</v>
      </c>
      <c r="CE63" s="1">
        <f t="shared" si="24"/>
        <v>5.2979297856188481</v>
      </c>
      <c r="CF63" s="1">
        <f>6*((AN63-AN129)/(AN130-AN129))+1</f>
        <v>5.6311664186195909</v>
      </c>
      <c r="CG63" s="1">
        <f>6*((AO63-AO129)/(AO130-AO129))+1</f>
        <v>3.9485625886296249</v>
      </c>
      <c r="CH63" s="1">
        <f>6*((AQ63-AQ129)/(AQ130-AQ129))+1</f>
        <v>6.8075875473409848</v>
      </c>
      <c r="CI63" s="1">
        <f t="shared" si="25"/>
        <v>3.6155827430779142</v>
      </c>
      <c r="CJ63" s="1">
        <f>6*((AS63-AS130)/(AS129-AS130))+1</f>
        <v>1.0941536283781752</v>
      </c>
      <c r="CK63" s="1">
        <f t="shared" si="26"/>
        <v>6.929046149049606</v>
      </c>
      <c r="CL63" s="1">
        <f>6*((AV63-AV130)/(AV129-AV130))+1</f>
        <v>6.5171399844619575</v>
      </c>
      <c r="CM63" s="1">
        <f>6*((AW63-AW130)/(AW129-AW130))+1</f>
        <v>6.6333179718836748</v>
      </c>
      <c r="CN63" s="1">
        <f>6*((AY63-AY130)/(AY129-AY130))+1</f>
        <v>4.8745217985629417</v>
      </c>
      <c r="CO63" s="1">
        <f t="shared" si="27"/>
        <v>5.8510672645739916</v>
      </c>
      <c r="CP63" s="1">
        <f>6*((BB63-BB130)/(BB129-BB130))+1</f>
        <v>2.2493060569038819</v>
      </c>
      <c r="CQ63" s="1">
        <f>6*((BC63-BC130)/(BC129-BC130))+1</f>
        <v>1.3419297057367425</v>
      </c>
      <c r="CR63" s="1">
        <f t="shared" si="28"/>
        <v>3.7892682835782323</v>
      </c>
      <c r="CS63" s="62" t="s">
        <v>414</v>
      </c>
    </row>
    <row r="64" spans="1:97">
      <c r="A64" s="6" t="s">
        <v>225</v>
      </c>
      <c r="B64" s="5" t="s">
        <v>226</v>
      </c>
      <c r="C64" s="20">
        <v>22.44</v>
      </c>
      <c r="D64" s="20">
        <v>1.4526931421564004E-2</v>
      </c>
      <c r="E64" s="23">
        <v>27.97</v>
      </c>
      <c r="F64" s="23">
        <v>6034.3</v>
      </c>
      <c r="G64" s="23">
        <v>9654.9</v>
      </c>
      <c r="H64" s="21">
        <v>6.81</v>
      </c>
      <c r="I64" s="31">
        <v>152062.76211883203</v>
      </c>
      <c r="J64" s="31">
        <v>16701.345190105101</v>
      </c>
      <c r="K64" s="31">
        <v>45305.354500596957</v>
      </c>
      <c r="L64" s="1">
        <v>47.8</v>
      </c>
      <c r="M64" s="1">
        <v>34.5</v>
      </c>
      <c r="N64" s="1">
        <v>0</v>
      </c>
      <c r="O64" s="1">
        <v>0.25551048643209762</v>
      </c>
      <c r="P64" s="1">
        <v>38.799999999999997</v>
      </c>
      <c r="Q64" s="1">
        <v>62.2</v>
      </c>
      <c r="R64" s="1">
        <v>0.94904401956425077</v>
      </c>
      <c r="S64" s="1">
        <v>1.0307346326836582E-3</v>
      </c>
      <c r="T64" s="19">
        <v>0</v>
      </c>
      <c r="U64" s="24">
        <v>8.6850867850098616</v>
      </c>
      <c r="V64" s="1">
        <v>1.5632823723595631E-3</v>
      </c>
      <c r="W64" s="1">
        <v>924.15316642120763</v>
      </c>
      <c r="X64" s="17">
        <v>9.4645159261704873E-3</v>
      </c>
      <c r="Y64" s="25">
        <v>0.14322548187277931</v>
      </c>
      <c r="Z64" s="25">
        <v>13.105638757457312</v>
      </c>
      <c r="AA64" s="1">
        <v>1.0690815331886928E-3</v>
      </c>
      <c r="AB64" s="1">
        <v>3391.5794107474139</v>
      </c>
      <c r="AC64" s="1">
        <v>829.80668473544563</v>
      </c>
      <c r="AD64" s="1">
        <v>54.47</v>
      </c>
      <c r="AE64" s="24">
        <v>73.221015143318795</v>
      </c>
      <c r="AF64" s="24">
        <v>2.9399742162689053</v>
      </c>
      <c r="AG64" s="24">
        <v>0.21526789661039233</v>
      </c>
      <c r="AH64" s="24">
        <v>0.10263182718611452</v>
      </c>
      <c r="AI64" s="24">
        <v>2.3991447347734489</v>
      </c>
      <c r="AJ64" s="24">
        <v>71.499544068169669</v>
      </c>
      <c r="AK64" s="24">
        <v>20.87853347168506</v>
      </c>
      <c r="AL64" s="24">
        <v>3.3959060465993773</v>
      </c>
      <c r="AM64" s="24">
        <v>6.024096385542169</v>
      </c>
      <c r="AN64" s="24">
        <v>3180.3</v>
      </c>
      <c r="AO64" s="1">
        <v>2120.1999999999998</v>
      </c>
      <c r="AP64" s="24">
        <v>0</v>
      </c>
      <c r="AQ64" s="24">
        <v>18.060538116591928</v>
      </c>
      <c r="AR64" s="24">
        <v>203.33333333333334</v>
      </c>
      <c r="AS64" s="24">
        <v>1643.110163821023</v>
      </c>
      <c r="AT64" s="26">
        <v>0</v>
      </c>
      <c r="AU64" s="24">
        <v>26092.08831668225</v>
      </c>
      <c r="AV64" s="24">
        <v>0.96421398575862693</v>
      </c>
      <c r="AW64" s="26">
        <v>0.84206682490414464</v>
      </c>
      <c r="AX64" s="24">
        <v>0.54391090012780718</v>
      </c>
      <c r="AY64" s="24">
        <v>-1.6437472005640928E-3</v>
      </c>
      <c r="AZ64" s="24">
        <v>6.024096385542169</v>
      </c>
      <c r="BA64" s="24">
        <v>-0.4743696757873912</v>
      </c>
      <c r="BB64" s="24">
        <v>-0.28571573708725195</v>
      </c>
      <c r="BC64" s="26">
        <v>-0.76547965397754458</v>
      </c>
      <c r="BD64" s="26">
        <v>-0.23201441717302201</v>
      </c>
      <c r="BE64" s="26">
        <v>77755.498944475796</v>
      </c>
      <c r="BG64" s="1">
        <f t="shared" si="29"/>
        <v>5.1750513347022586</v>
      </c>
      <c r="BH64" s="1">
        <f t="shared" si="30"/>
        <v>1.3229017156086207</v>
      </c>
      <c r="BI64" s="1">
        <f t="shared" si="16"/>
        <v>2.9411764705882351</v>
      </c>
      <c r="BJ64" s="1">
        <f t="shared" si="17"/>
        <v>5.0873884845223589</v>
      </c>
      <c r="BK64" s="1">
        <f t="shared" si="31"/>
        <v>6.7460679949678957</v>
      </c>
      <c r="BL64" s="1">
        <f t="shared" si="18"/>
        <v>1.5355969411136206</v>
      </c>
      <c r="BM64" s="1">
        <f t="shared" si="19"/>
        <v>1.0238238177943084</v>
      </c>
      <c r="BN64" s="1">
        <f t="shared" si="20"/>
        <v>1.0395543084488754</v>
      </c>
      <c r="BO64" s="1">
        <f t="shared" si="21"/>
        <v>1.1498559077809798</v>
      </c>
      <c r="BP64" s="1">
        <f>6*((O64-O130)/(O129-O130))+1</f>
        <v>1.0158135066396126</v>
      </c>
      <c r="BQ64" s="1">
        <f>6*((P64-P130)/(P129-P130))+1</f>
        <v>1.0194508009153318</v>
      </c>
      <c r="BR64" s="1">
        <f>6*((Q64-Q130)/(Q129-Q130))+1</f>
        <v>1.9520361990950226</v>
      </c>
      <c r="BS64" s="1">
        <f>6*((R64-R130)/(R129-R130))+1</f>
        <v>5.6118798069545317</v>
      </c>
      <c r="BT64" s="1">
        <f>6*((U64-U130)/(U129-U130))+1</f>
        <v>2.0789891945783454</v>
      </c>
      <c r="BU64" s="1">
        <f t="shared" si="22"/>
        <v>1.3556476239151063</v>
      </c>
      <c r="BV64" s="1">
        <f t="shared" si="23"/>
        <v>2.1735649858768369</v>
      </c>
      <c r="BW64" s="1">
        <f>6*((Y64-Y130)/(Y129-Y130))+1</f>
        <v>2.7989456166972082</v>
      </c>
      <c r="BX64" s="1">
        <f>6*((Z64-Z130)/(Z129-Z130))+1</f>
        <v>2.0092092442918656</v>
      </c>
      <c r="BY64" s="1">
        <f>6*((AB64-AB130)/(AB129-AB130))+1</f>
        <v>2.9912890035006647</v>
      </c>
      <c r="BZ64" s="1">
        <f>6*((AC64-AC130)/(AC129-AC130))+1</f>
        <v>1.0528607078899614</v>
      </c>
      <c r="CA64" s="1">
        <f>6*((AD64-AD130)/(AD129-AD130))+1</f>
        <v>1</v>
      </c>
      <c r="CB64" s="1">
        <f>6*((AE64-AE130)/(AE129-AE130))+1</f>
        <v>1.0145080890470777</v>
      </c>
      <c r="CC64" s="1">
        <f>6*((AF64-AF130)/(AF129-AF130))+1</f>
        <v>3.2611789402816442</v>
      </c>
      <c r="CD64" s="1">
        <f>6*((AH64-AH130)/(AH129-AH130))+1</f>
        <v>1.6368812741726628</v>
      </c>
      <c r="CE64" s="1">
        <f t="shared" si="24"/>
        <v>3.0343463300404396</v>
      </c>
      <c r="CF64" s="1">
        <f>6*((AN64-AN129)/(AN130-AN129))+1</f>
        <v>6.4554116248948956</v>
      </c>
      <c r="CG64" s="1">
        <f>6*((AO64-AO129)/(AO130-AO129))+1</f>
        <v>4.9064290592711046</v>
      </c>
      <c r="CH64" s="1">
        <f>6*((AQ64-AQ129)/(AQ130-AQ129))+1</f>
        <v>6.8293964715043884</v>
      </c>
      <c r="CI64" s="1">
        <f t="shared" si="25"/>
        <v>2.9742433998712174</v>
      </c>
      <c r="CJ64" s="1">
        <f>6*((AS64-AS130)/(AS129-AS130))+1</f>
        <v>1.5686616145111487</v>
      </c>
      <c r="CK64" s="1">
        <f t="shared" si="26"/>
        <v>6.9679158537936257</v>
      </c>
      <c r="CL64" s="1">
        <f>6*((AV64-AV130)/(AV129-AV130))+1</f>
        <v>6.0221268658080414</v>
      </c>
      <c r="CM64" s="1">
        <f>6*((AW64-AW130)/(AW129-AW130))+1</f>
        <v>5.8798851967118209</v>
      </c>
      <c r="CN64" s="1">
        <f>6*((AY64-AY130)/(AY129-AY130))+1</f>
        <v>2.5089680271137769</v>
      </c>
      <c r="CO64" s="1">
        <f t="shared" si="27"/>
        <v>6.2984337349397599</v>
      </c>
      <c r="CP64" s="1">
        <f>6*((BB64-BB130)/(BB129-BB130))+1</f>
        <v>2.2618350269643028</v>
      </c>
      <c r="CQ64" s="1">
        <f>6*((BC64-BC130)/(BC129-BC130))+1</f>
        <v>1.7742455715061896</v>
      </c>
      <c r="CR64" s="1">
        <f t="shared" si="28"/>
        <v>3.0939343444949667</v>
      </c>
      <c r="CS64" s="62" t="s">
        <v>369</v>
      </c>
    </row>
    <row r="65" spans="1:97">
      <c r="A65" s="6" t="s">
        <v>228</v>
      </c>
      <c r="B65" s="5" t="s">
        <v>229</v>
      </c>
      <c r="C65" s="20">
        <v>25.03</v>
      </c>
      <c r="D65" s="20">
        <v>2.7608430587005749E-2</v>
      </c>
      <c r="E65" s="23">
        <v>26.28</v>
      </c>
      <c r="F65" s="23">
        <v>2524.1</v>
      </c>
      <c r="G65" s="23">
        <v>7752.7</v>
      </c>
      <c r="H65" s="21">
        <v>7.27</v>
      </c>
      <c r="I65" s="31">
        <v>0</v>
      </c>
      <c r="J65" s="31">
        <v>14410.311082652544</v>
      </c>
      <c r="K65" s="31">
        <v>121204.81632536348</v>
      </c>
      <c r="L65" s="1">
        <v>29.9</v>
      </c>
      <c r="M65" s="1">
        <v>68.900000000000006</v>
      </c>
      <c r="N65" s="1">
        <v>0</v>
      </c>
      <c r="O65" s="1">
        <v>0.14103234047494628</v>
      </c>
      <c r="P65" s="1">
        <v>83.9</v>
      </c>
      <c r="Q65" s="1">
        <v>78.3</v>
      </c>
      <c r="R65" s="1">
        <v>0.83366986370519935</v>
      </c>
      <c r="S65" s="1">
        <v>1.1101019275406197E-3</v>
      </c>
      <c r="T65" s="19">
        <v>0</v>
      </c>
      <c r="U65" s="24">
        <v>8.1472494107860811</v>
      </c>
      <c r="V65" s="1">
        <v>5.1956609507979286E-3</v>
      </c>
      <c r="W65" s="1">
        <v>1000.0000000000001</v>
      </c>
      <c r="X65" s="17">
        <v>2.4211809789235324E-2</v>
      </c>
      <c r="Y65" s="25">
        <v>0.25091447483016899</v>
      </c>
      <c r="Z65" s="25">
        <v>13.951924452861952</v>
      </c>
      <c r="AA65" s="1">
        <v>4.3546420484236198E-4</v>
      </c>
      <c r="AB65" s="1">
        <v>4257.8441618765601</v>
      </c>
      <c r="AC65" s="1">
        <v>606.78476926573035</v>
      </c>
      <c r="AD65" s="1">
        <v>54.47</v>
      </c>
      <c r="AE65" s="24">
        <v>251.88959057528396</v>
      </c>
      <c r="AF65" s="24">
        <v>0.84770365209313125</v>
      </c>
      <c r="AG65" s="24">
        <v>0.21352772585491181</v>
      </c>
      <c r="AH65" s="24">
        <v>0.2596527898740057</v>
      </c>
      <c r="AI65" s="24">
        <v>2.1279684143296751</v>
      </c>
      <c r="AJ65" s="24">
        <v>73.239273065087389</v>
      </c>
      <c r="AK65" s="24">
        <v>23.515067061487546</v>
      </c>
      <c r="AL65" s="24">
        <v>3.6578993206758406</v>
      </c>
      <c r="AM65" s="24">
        <v>11.111111111111111</v>
      </c>
      <c r="AN65" s="24">
        <v>2460.4285714285716</v>
      </c>
      <c r="AO65" s="1">
        <v>662.42307692307691</v>
      </c>
      <c r="AP65" s="24">
        <v>5741</v>
      </c>
      <c r="AQ65" s="24">
        <v>19.451104100946374</v>
      </c>
      <c r="AR65" s="24">
        <v>353.75</v>
      </c>
      <c r="AS65" s="24">
        <v>1904.4059734076527</v>
      </c>
      <c r="AT65" s="26">
        <v>74.998548452650525</v>
      </c>
      <c r="AU65" s="24">
        <v>17615.536470583822</v>
      </c>
      <c r="AV65" s="24">
        <v>0.93950709484690065</v>
      </c>
      <c r="AW65" s="26">
        <v>0.8052277819268111</v>
      </c>
      <c r="AX65" s="24">
        <v>0.55698282300224045</v>
      </c>
      <c r="AY65" s="24">
        <v>3.8633155982923821E-2</v>
      </c>
      <c r="AZ65" s="24">
        <v>2.4906600249066004</v>
      </c>
      <c r="BA65" s="24">
        <v>-0.14439351299237588</v>
      </c>
      <c r="BB65" s="24">
        <v>-0.48814710937867534</v>
      </c>
      <c r="BC65" s="26">
        <v>-0.86357759296220815</v>
      </c>
      <c r="BD65" s="26">
        <v>-0.48668594563331408</v>
      </c>
      <c r="BE65" s="26">
        <v>61235.721996743407</v>
      </c>
      <c r="BG65" s="1">
        <f t="shared" si="29"/>
        <v>4.7761806981519506</v>
      </c>
      <c r="BH65" s="1">
        <f t="shared" si="30"/>
        <v>1.7351455587163553</v>
      </c>
      <c r="BI65" s="1">
        <f t="shared" si="16"/>
        <v>3.2335640138408301</v>
      </c>
      <c r="BJ65" s="1">
        <f t="shared" si="17"/>
        <v>6.2803534509615107</v>
      </c>
      <c r="BK65" s="1">
        <f t="shared" si="31"/>
        <v>6.8338851464427099</v>
      </c>
      <c r="BL65" s="1">
        <f t="shared" si="18"/>
        <v>1.0199127146164999</v>
      </c>
      <c r="BM65" s="1">
        <f t="shared" si="19"/>
        <v>1.0194847440563832</v>
      </c>
      <c r="BN65" s="1">
        <f t="shared" si="20"/>
        <v>1.1195680314504428</v>
      </c>
      <c r="BO65" s="1">
        <f t="shared" si="21"/>
        <v>1.3481268011527379</v>
      </c>
      <c r="BP65" s="1">
        <f>6*((O65-O130)/(O129-O130))+1</f>
        <v>1.0076319846193091</v>
      </c>
      <c r="BQ65" s="1">
        <f>6*((P65-P130)/(P129-P130))+1</f>
        <v>1.1484553775743707</v>
      </c>
      <c r="BR65" s="1">
        <f>6*((Q65-Q130)/(Q129-Q130))+1</f>
        <v>2.2434389140271493</v>
      </c>
      <c r="BS65" s="1">
        <f>6*((R65-R130)/(R129-R130))+1</f>
        <v>1.3297165123453638</v>
      </c>
      <c r="BT65" s="1">
        <f>6*((U65-U130)/(U129-U130))+1</f>
        <v>2.0121711270571936</v>
      </c>
      <c r="BU65" s="1">
        <f t="shared" si="22"/>
        <v>2.182015805008243</v>
      </c>
      <c r="BV65" s="1">
        <f t="shared" si="23"/>
        <v>4.002174906250433</v>
      </c>
      <c r="BW65" s="1">
        <f>6*((Y65-Y130)/(Y129-Y130))+1</f>
        <v>4.151544604769116</v>
      </c>
      <c r="BX65" s="1">
        <f>6*((Z65-Z130)/(Z129-Z130))+1</f>
        <v>2.0185967204975204</v>
      </c>
      <c r="BY65" s="1">
        <f>6*((AB65-AB130)/(AB129-AB130))+1</f>
        <v>3.4998967240150334</v>
      </c>
      <c r="BZ65" s="1">
        <f>6*((AC65-AC130)/(AC129-AC130))+1</f>
        <v>1.0379680748561739</v>
      </c>
      <c r="CA65" s="1">
        <f>6*((AD65-AD130)/(AD129-AD130))+1</f>
        <v>1</v>
      </c>
      <c r="CB65" s="1">
        <f>6*((AE65-AE130)/(AE129-AE130))+1</f>
        <v>1.0757669979233078</v>
      </c>
      <c r="CC65" s="1">
        <f>6*((AF65-AF130)/(AF129-AF130))+1</f>
        <v>1.648920255077583</v>
      </c>
      <c r="CD65" s="1">
        <f>6*((AH65-AH130)/(AH129-AH130))+1</f>
        <v>1.6863605529848842</v>
      </c>
      <c r="CE65" s="1">
        <f t="shared" si="24"/>
        <v>3.9118343066872407</v>
      </c>
      <c r="CF65" s="1">
        <f>6*((AN65-AN129)/(AN130-AN129))+1</f>
        <v>6.6163454711686915</v>
      </c>
      <c r="CG65" s="1">
        <f>6*((AO65-AO129)/(AO130-AO129))+1</f>
        <v>6.34589675298822</v>
      </c>
      <c r="CH65" s="1">
        <f>6*((AQ65-AQ129)/(AQ130-AQ129))+1</f>
        <v>6.7929228416300562</v>
      </c>
      <c r="CI65" s="1">
        <f t="shared" si="25"/>
        <v>4.7176432710882166</v>
      </c>
      <c r="CJ65" s="1">
        <f>6*((AS65-AS130)/(AS129-AS130))+1</f>
        <v>1.7197001248831625</v>
      </c>
      <c r="CK65" s="1">
        <f t="shared" si="26"/>
        <v>6.4186065537778543</v>
      </c>
      <c r="CL65" s="1">
        <f>6*((AV65-AV130)/(AV129-AV130))+1</f>
        <v>4.9381117725976695</v>
      </c>
      <c r="CM65" s="1">
        <f>6*((AW65-AW130)/(AW129-AW130))+1</f>
        <v>5.5689012428932045</v>
      </c>
      <c r="CN65" s="1">
        <f>6*((AY65-AY130)/(AY129-AY130))+1</f>
        <v>5.3978551825623864</v>
      </c>
      <c r="CO65" s="1">
        <f t="shared" si="27"/>
        <v>6.7099377334993768</v>
      </c>
      <c r="CP65" s="1">
        <f>6*((BB65-BB130)/(BB129-BB130))+1</f>
        <v>1.8832188588547623</v>
      </c>
      <c r="CQ65" s="1">
        <f>6*((BC65-BC130)/(BC129-BC130))+1</f>
        <v>1.4273545809703974</v>
      </c>
      <c r="CR65" s="1">
        <f t="shared" si="28"/>
        <v>3.2394380651350358</v>
      </c>
      <c r="CS65" s="62" t="s">
        <v>439</v>
      </c>
    </row>
    <row r="66" spans="1:97">
      <c r="A66" s="6" t="s">
        <v>231</v>
      </c>
      <c r="B66" s="5" t="s">
        <v>232</v>
      </c>
      <c r="C66" s="20">
        <v>26.97</v>
      </c>
      <c r="D66" s="20">
        <v>3.8122224818882916E-2</v>
      </c>
      <c r="E66" s="23">
        <v>18.48</v>
      </c>
      <c r="F66" s="23">
        <v>1956.7</v>
      </c>
      <c r="G66" s="23">
        <v>18914.7</v>
      </c>
      <c r="H66" s="21">
        <v>8.11</v>
      </c>
      <c r="I66" s="31">
        <v>0</v>
      </c>
      <c r="J66" s="31">
        <v>57401.430402365295</v>
      </c>
      <c r="K66" s="31">
        <v>83691.37317099201</v>
      </c>
      <c r="L66" s="1">
        <v>41.9</v>
      </c>
      <c r="M66" s="1">
        <v>51.3</v>
      </c>
      <c r="N66" s="1">
        <v>54.8</v>
      </c>
      <c r="O66" s="1">
        <v>0.34943912129002103</v>
      </c>
      <c r="P66" s="1">
        <v>177.7</v>
      </c>
      <c r="Q66" s="1">
        <v>54.8</v>
      </c>
      <c r="R66" s="1">
        <v>0.9678941667956058</v>
      </c>
      <c r="S66" s="1">
        <v>2.8774678283110863E-3</v>
      </c>
      <c r="T66" s="19">
        <v>2.9212432811404535E-5</v>
      </c>
      <c r="U66" s="24">
        <v>2.2246844840386042</v>
      </c>
      <c r="V66" s="1">
        <v>5.8400673076521477E-3</v>
      </c>
      <c r="W66" s="1">
        <v>683.65888518342069</v>
      </c>
      <c r="X66" s="17">
        <v>1.6505024538443561E-2</v>
      </c>
      <c r="Y66" s="25">
        <v>0.14568240243047442</v>
      </c>
      <c r="Z66" s="25">
        <v>0.7118104998202085</v>
      </c>
      <c r="AA66" s="1">
        <v>6.1346108903949522E-4</v>
      </c>
      <c r="AB66" s="1">
        <v>2593.2402430474408</v>
      </c>
      <c r="AC66" s="1">
        <v>1100.5106225176562</v>
      </c>
      <c r="AD66" s="1">
        <v>54.47</v>
      </c>
      <c r="AE66" s="24">
        <v>238.11003335638327</v>
      </c>
      <c r="AF66" s="24">
        <v>0.44110773545220844</v>
      </c>
      <c r="AG66" s="24">
        <v>0.10503217760228405</v>
      </c>
      <c r="AH66" s="24">
        <v>1.3339273194671653</v>
      </c>
      <c r="AI66" s="24">
        <v>1.8374620238373451</v>
      </c>
      <c r="AJ66" s="24">
        <v>75.17819584014957</v>
      </c>
      <c r="AK66" s="24">
        <v>25.064267352185091</v>
      </c>
      <c r="AL66" s="24">
        <v>3.7391913998597803</v>
      </c>
      <c r="AM66" s="24">
        <v>5.8275058275058278</v>
      </c>
      <c r="AN66" s="24">
        <v>5705.333333333333</v>
      </c>
      <c r="AO66" s="1">
        <v>580.20338983050851</v>
      </c>
      <c r="AP66" s="24">
        <v>2852.6666666666665</v>
      </c>
      <c r="AQ66" s="24">
        <v>22.567796610169491</v>
      </c>
      <c r="AR66" s="24">
        <v>165.25</v>
      </c>
      <c r="AS66" s="24">
        <v>2230.5367693970552</v>
      </c>
      <c r="AT66" s="26">
        <v>72.438069642439828</v>
      </c>
      <c r="AU66" s="24">
        <v>32148.592618534007</v>
      </c>
      <c r="AV66" s="24">
        <v>0.95965201739913009</v>
      </c>
      <c r="AW66" s="26">
        <v>0.89665516724163796</v>
      </c>
      <c r="AX66" s="24">
        <v>0.85660716964151795</v>
      </c>
      <c r="AY66" s="24">
        <v>4.6118162216550442E-2</v>
      </c>
      <c r="AZ66" s="24">
        <v>6.4267352185089974</v>
      </c>
      <c r="BA66" s="24">
        <v>0.36592755139397892</v>
      </c>
      <c r="BB66" s="24">
        <v>-0.45461207658287878</v>
      </c>
      <c r="BC66" s="26">
        <v>-0.81537314837385011</v>
      </c>
      <c r="BD66" s="26">
        <v>-0.28058986699542426</v>
      </c>
      <c r="BE66" s="26">
        <v>87963.441972476707</v>
      </c>
      <c r="BG66" s="1">
        <f t="shared" si="29"/>
        <v>4.4774127310061607</v>
      </c>
      <c r="BH66" s="1">
        <f t="shared" si="30"/>
        <v>2.0664720286398515</v>
      </c>
      <c r="BI66" s="1">
        <f t="shared" ref="BI66:BI97" si="32">6*((E66-$E$129)/($E$130-$E$129))+1</f>
        <v>4.5830449826989614</v>
      </c>
      <c r="BJ66" s="1">
        <f t="shared" ref="BJ66:BJ97" si="33">6*((F66-$F$129)/($F$130-$F$129))+1</f>
        <v>6.4731881390013868</v>
      </c>
      <c r="BK66" s="1">
        <f t="shared" si="31"/>
        <v>6.3185791613928313</v>
      </c>
      <c r="BL66" s="1">
        <f t="shared" ref="BL66:BL97" si="34">6*((I66-$I$130)/($I$129-$I$130))+1</f>
        <v>1.0199127146164999</v>
      </c>
      <c r="BM66" s="1">
        <f t="shared" ref="BM66:BM97" si="35">6*((J66-$J$130)/($J$129-$J$130))+1</f>
        <v>1.1009072057287641</v>
      </c>
      <c r="BN66" s="1">
        <f t="shared" ref="BN66:BN97" si="36">6*((K66-$K$130)/($K$129-$K$130))+1</f>
        <v>1.0800211074377422</v>
      </c>
      <c r="BO66" s="1">
        <f t="shared" ref="BO66:BO97" si="37">6*((M66-$M$130)/($M$129-$M$130))+1</f>
        <v>1.2466858789625359</v>
      </c>
      <c r="BP66" s="1">
        <f>6*((O66-O130)/(O129-O130))+1</f>
        <v>1.0225263965803248</v>
      </c>
      <c r="BQ66" s="1">
        <f>6*((P66-P130)/(P129-P130))+1</f>
        <v>1.416762013729977</v>
      </c>
      <c r="BR66" s="1">
        <f>6*((Q66-Q130)/(Q129-Q130))+1</f>
        <v>1.8180995475113122</v>
      </c>
      <c r="BS66" s="1">
        <f>6*((R66-R130)/(R129-R130))+1</f>
        <v>6.3115114356418012</v>
      </c>
      <c r="BT66" s="1">
        <f>6*((U66-U130)/(U129-U130))+1</f>
        <v>1.2763830205780757</v>
      </c>
      <c r="BU66" s="1">
        <f t="shared" ref="BU66:BU97" si="38">6*((V66-$V$130)/($V$129-$V$130))+1</f>
        <v>2.3286186156732636</v>
      </c>
      <c r="BV66" s="1">
        <f t="shared" ref="BV66:BV97" si="39">6*((X66-$X$130)/($X$129-$X$130))+1</f>
        <v>3.0465620260404269</v>
      </c>
      <c r="BW66" s="1">
        <f>6*((Y66-Y130)/(Y129-Y130))+1</f>
        <v>2.8298051146723298</v>
      </c>
      <c r="BX66" s="1">
        <f>6*((Z66-Z130)/(Z129-Z130))+1</f>
        <v>1.8717299409108636</v>
      </c>
      <c r="BY66" s="1">
        <f>6*((AB66-AB130)/(AB129-AB130))+1</f>
        <v>2.5225622502165668</v>
      </c>
      <c r="BZ66" s="1">
        <f>6*((AC66-AC130)/(AC129-AC130))+1</f>
        <v>1.070937381645098</v>
      </c>
      <c r="CA66" s="1">
        <f>6*((AD66-AD130)/(AD129-AD130))+1</f>
        <v>1</v>
      </c>
      <c r="CB66" s="1">
        <f>6*((AE66-AE130)/(AE129-AE130))+1</f>
        <v>1.0710424925759818</v>
      </c>
      <c r="CC66" s="1">
        <f>6*((AF66-AF130)/(AF129-AF130))+1</f>
        <v>1.3356061889156494</v>
      </c>
      <c r="CD66" s="1">
        <f>6*((AH66-AH130)/(AH129-AH130))+1</f>
        <v>2.0248779589459112</v>
      </c>
      <c r="CE66" s="1">
        <f t="shared" ref="CE66:CE97" si="40">6*((AJ66-$AJ$130)/($AJ$129-$AJ$130))+1</f>
        <v>4.8897920379074797</v>
      </c>
      <c r="CF66" s="1">
        <f>6*((AN66-AN129)/(AN130-AN129))+1</f>
        <v>5.8909173135853061</v>
      </c>
      <c r="CG66" s="1">
        <f>6*((AO66-AO129)/(AO130-AO129))+1</f>
        <v>6.4270837861232195</v>
      </c>
      <c r="CH66" s="1">
        <f>6*((AQ66-AQ129)/(AQ130-AQ129))+1</f>
        <v>6.7111740499204124</v>
      </c>
      <c r="CI66" s="1">
        <f t="shared" ref="CI66:CI97" si="41">6*((AR66-$AR$130)/($AR$129-$AR$130))+1</f>
        <v>2.5328396651641985</v>
      </c>
      <c r="CJ66" s="1">
        <f>6*((AS66-AS130)/(AS129-AS130))+1</f>
        <v>1.9082156226655616</v>
      </c>
      <c r="CK66" s="1">
        <f t="shared" ref="CK66:CK97" si="42">6*((AT66-$AT$129)/($AT$130-$AT$129))+1</f>
        <v>6.4373601810407877</v>
      </c>
      <c r="CL66" s="1">
        <f>6*((AV66-AV130)/(AV129-AV130))+1</f>
        <v>5.8219704570510151</v>
      </c>
      <c r="CM66" s="1">
        <f>6*((AW66-AW130)/(AW129-AW130))+1</f>
        <v>6.3407033168503659</v>
      </c>
      <c r="CN66" s="1">
        <f>6*((AY66-AY130)/(AY129-AY130))+1</f>
        <v>5.9347221375084542</v>
      </c>
      <c r="CO66" s="1">
        <f t="shared" ref="CO66:CO97" si="43">6*((AZ66-$AZ$129)/($AZ$130-$AZ$129))+1</f>
        <v>6.251542416452442</v>
      </c>
      <c r="CP66" s="1">
        <f>6*((BB66-BB130)/(BB129-BB130))+1</f>
        <v>1.9459408839581323</v>
      </c>
      <c r="CQ66" s="1">
        <f>6*((BC66-BC130)/(BC129-BC130))+1</f>
        <v>1.5978136925945208</v>
      </c>
      <c r="CR66" s="1">
        <f t="shared" ref="CR66:CR97" si="44">AVERAGE(BF66:CQ66)</f>
        <v>3.2973871322687627</v>
      </c>
      <c r="CS66" s="62" t="s">
        <v>391</v>
      </c>
    </row>
    <row r="67" spans="1:97">
      <c r="A67" s="6" t="s">
        <v>234</v>
      </c>
      <c r="B67" s="5" t="s">
        <v>235</v>
      </c>
      <c r="C67" s="20">
        <v>34.04</v>
      </c>
      <c r="D67" s="20">
        <v>1.1101973684210526E-2</v>
      </c>
      <c r="E67" s="23">
        <v>31.64</v>
      </c>
      <c r="F67" s="23">
        <v>3635.3</v>
      </c>
      <c r="G67" s="23">
        <v>5453</v>
      </c>
      <c r="H67" s="21">
        <v>5.87</v>
      </c>
      <c r="I67" s="31">
        <v>0</v>
      </c>
      <c r="J67" s="31">
        <v>50700.382507750306</v>
      </c>
      <c r="K67" s="31">
        <v>95527.771521141884</v>
      </c>
      <c r="L67" s="1">
        <v>2.2999999999999998</v>
      </c>
      <c r="M67" s="1">
        <v>27.5</v>
      </c>
      <c r="N67" s="1">
        <v>0</v>
      </c>
      <c r="O67" s="1">
        <v>1.248766447368421</v>
      </c>
      <c r="P67" s="1">
        <v>71.400000000000006</v>
      </c>
      <c r="Q67" s="1">
        <v>54.6</v>
      </c>
      <c r="R67" s="1">
        <v>0.82478632478632474</v>
      </c>
      <c r="S67" s="1">
        <v>0</v>
      </c>
      <c r="T67" s="19">
        <v>0</v>
      </c>
      <c r="U67" s="24">
        <v>2.6811848484848486</v>
      </c>
      <c r="V67" s="1">
        <v>1.9062411476383065E-4</v>
      </c>
      <c r="W67" s="1">
        <v>900</v>
      </c>
      <c r="X67" s="17">
        <v>9.6628289473684216E-3</v>
      </c>
      <c r="Y67" s="25">
        <v>0.20065789473684212</v>
      </c>
      <c r="Z67" s="25">
        <v>6.4386341463414629</v>
      </c>
      <c r="AA67" s="1">
        <v>1.4391447368421052E-3</v>
      </c>
      <c r="AB67" s="1">
        <v>10219.248149671053</v>
      </c>
      <c r="AC67" s="1">
        <v>69.259715009585705</v>
      </c>
      <c r="AD67" s="1">
        <v>54.47</v>
      </c>
      <c r="AE67" s="24">
        <v>30.906523262330385</v>
      </c>
      <c r="AF67" s="24">
        <v>7.7919407894736841</v>
      </c>
      <c r="AG67" s="24">
        <v>0.24082179926856939</v>
      </c>
      <c r="AH67" s="24">
        <v>0.22368421052631579</v>
      </c>
      <c r="AI67" s="24">
        <v>2.4876644736842106</v>
      </c>
      <c r="AJ67" s="24">
        <v>73.47861842105263</v>
      </c>
      <c r="AK67" s="24">
        <v>29.399671052631579</v>
      </c>
      <c r="AL67" s="24">
        <v>5.3453947368421053</v>
      </c>
      <c r="AM67" s="24">
        <v>13.986013986013987</v>
      </c>
      <c r="AN67" s="24">
        <v>1216</v>
      </c>
      <c r="AO67" s="1">
        <v>972.8</v>
      </c>
      <c r="AP67" s="24">
        <v>0</v>
      </c>
      <c r="AQ67" s="24">
        <v>16.144444444444446</v>
      </c>
      <c r="AR67" s="24">
        <v>121</v>
      </c>
      <c r="AS67" s="24">
        <v>7875.9804893092105</v>
      </c>
      <c r="AT67" s="26">
        <v>0</v>
      </c>
      <c r="AU67" s="24">
        <v>14239.250618747063</v>
      </c>
      <c r="AV67" s="24">
        <v>0.9258160237388724</v>
      </c>
      <c r="AW67" s="26">
        <v>0.80613254203758655</v>
      </c>
      <c r="AX67" s="24">
        <v>0.695351137487636</v>
      </c>
      <c r="AY67" s="24">
        <v>4.9819312845294943E-2</v>
      </c>
      <c r="AZ67" s="24">
        <v>0</v>
      </c>
      <c r="BA67" s="24">
        <v>5.2025418639723403E-2</v>
      </c>
      <c r="BB67" s="24">
        <v>-0.26939543909647246</v>
      </c>
      <c r="BC67" s="26">
        <v>-0.54418428533145824</v>
      </c>
      <c r="BD67" s="26">
        <v>-0.8261688273714819</v>
      </c>
      <c r="BE67" s="26">
        <v>59809.771165445345</v>
      </c>
      <c r="BG67" s="1">
        <f t="shared" ref="BG67:BG98" si="45">6*((C67-$C$129)/($C$130-$C$129))+1</f>
        <v>3.3886036960985626</v>
      </c>
      <c r="BH67" s="1">
        <f t="shared" ref="BH67:BH98" si="46">6*((D67-$D$130)/($D$129-$D$130))+1</f>
        <v>1.2149693049367516</v>
      </c>
      <c r="BI67" s="1">
        <f t="shared" si="32"/>
        <v>2.3062283737024218</v>
      </c>
      <c r="BJ67" s="1">
        <f t="shared" si="33"/>
        <v>5.9027046928545124</v>
      </c>
      <c r="BK67" s="1">
        <f t="shared" ref="BK67:BK98" si="47">6*((G67-$G$129)/($G$130-$G$129))+1</f>
        <v>6.940053321843104</v>
      </c>
      <c r="BL67" s="1">
        <f t="shared" si="34"/>
        <v>1.0199127146164999</v>
      </c>
      <c r="BM67" s="1">
        <f t="shared" si="35"/>
        <v>1.088215844722169</v>
      </c>
      <c r="BN67" s="1">
        <f t="shared" si="36"/>
        <v>1.0924991181660877</v>
      </c>
      <c r="BO67" s="1">
        <f t="shared" si="37"/>
        <v>1.1095100864553313</v>
      </c>
      <c r="BP67" s="1">
        <f>6*((O67-O130)/(O129-O130))+1</f>
        <v>1.0867995053055928</v>
      </c>
      <c r="BQ67" s="1">
        <f>6*((P67-P130)/(P129-P130))+1</f>
        <v>1.1127002288329519</v>
      </c>
      <c r="BR67" s="1">
        <f>6*((Q67-Q130)/(Q129-Q130))+1</f>
        <v>1.8144796380090498</v>
      </c>
      <c r="BS67" s="1">
        <f>6*((R67-R130)/(R129-R130))+1</f>
        <v>1</v>
      </c>
      <c r="BT67" s="1">
        <f>6*((U67-U130)/(U129-U130))+1</f>
        <v>1.3330962086844644</v>
      </c>
      <c r="BU67" s="1">
        <f t="shared" si="38"/>
        <v>1.0433670939270872</v>
      </c>
      <c r="BV67" s="1">
        <f t="shared" si="39"/>
        <v>2.1981550673703669</v>
      </c>
      <c r="BW67" s="1">
        <f>6*((Y67-Y130)/(Y129-Y130))+1</f>
        <v>3.5203101813486479</v>
      </c>
      <c r="BX67" s="1">
        <f>6*((Z67-Z130)/(Z129-Z130))+1</f>
        <v>1.9352550849699193</v>
      </c>
      <c r="BY67" s="1">
        <f>6*((AB67-AB130)/(AB129-AB130))+1</f>
        <v>7</v>
      </c>
      <c r="BZ67" s="1">
        <f>6*((AC67-AC130)/(AC129-AC130))+1</f>
        <v>1.0020740087387547</v>
      </c>
      <c r="CA67" s="1">
        <f>6*((AD67-AD130)/(AD129-AD130))+1</f>
        <v>1</v>
      </c>
      <c r="CB67" s="1">
        <f>6*((AE67-AE130)/(AE129-AE130))+1</f>
        <v>1</v>
      </c>
      <c r="CC67" s="1">
        <f>6*((AF67-AF130)/(AF129-AF130))+1</f>
        <v>7</v>
      </c>
      <c r="CD67" s="1">
        <f>6*((AH67-AH130)/(AH129-AH130))+1</f>
        <v>1.6750264015724941</v>
      </c>
      <c r="CE67" s="1">
        <f t="shared" si="40"/>
        <v>4.032555794055587</v>
      </c>
      <c r="CF67" s="1">
        <f>6*((AN67-AN129)/(AN130-AN129))+1</f>
        <v>6.8945488675869093</v>
      </c>
      <c r="CG67" s="1">
        <f>6*((AO67-AO129)/(AO130-AO129))+1</f>
        <v>6.0394180685118997</v>
      </c>
      <c r="CH67" s="1">
        <f>6*((AQ67-AQ129)/(AQ130-AQ129))+1</f>
        <v>6.8796543464910984</v>
      </c>
      <c r="CI67" s="1">
        <f t="shared" si="41"/>
        <v>2.0199613650998067</v>
      </c>
      <c r="CJ67" s="1">
        <f>6*((AS67-AS130)/(AS129-AS130))+1</f>
        <v>5.1714880463355435</v>
      </c>
      <c r="CK67" s="1">
        <f t="shared" si="42"/>
        <v>6.9679158537936257</v>
      </c>
      <c r="CL67" s="1">
        <f>6*((AV67-AV130)/(AV129-AV130))+1</f>
        <v>4.3374158867274186</v>
      </c>
      <c r="CM67" s="1">
        <f>6*((AW67-AW130)/(AW129-AW130))+1</f>
        <v>5.5765389515242187</v>
      </c>
      <c r="CN67" s="1">
        <f>6*((AY67-AY130)/(AY129-AY130))+1</f>
        <v>6.200189580798483</v>
      </c>
      <c r="CO67" s="1">
        <f t="shared" si="43"/>
        <v>7</v>
      </c>
      <c r="CP67" s="1">
        <f>6*((BB67-BB130)/(BB129-BB130))+1</f>
        <v>2.292359587548614</v>
      </c>
      <c r="CQ67" s="1">
        <f>6*((BC67-BC130)/(BC129-BC130))+1</f>
        <v>2.5567836189428998</v>
      </c>
      <c r="CR67" s="1">
        <f t="shared" si="44"/>
        <v>3.344670014582996</v>
      </c>
      <c r="CS67" s="62" t="s">
        <v>439</v>
      </c>
    </row>
    <row r="68" spans="1:97" ht="28">
      <c r="A68" s="6" t="s">
        <v>237</v>
      </c>
      <c r="B68" s="28" t="s">
        <v>238</v>
      </c>
      <c r="C68" s="20">
        <v>17.309999999999999</v>
      </c>
      <c r="D68" s="20">
        <v>2.5900238016021294E-2</v>
      </c>
      <c r="E68" s="23">
        <v>21.6</v>
      </c>
      <c r="F68" s="23">
        <v>2421.8000000000002</v>
      </c>
      <c r="G68" s="23">
        <v>9168.2000000000007</v>
      </c>
      <c r="H68" s="21">
        <v>7.44</v>
      </c>
      <c r="I68" s="31">
        <v>40554.975903015853</v>
      </c>
      <c r="J68" s="31">
        <v>20723.244440695704</v>
      </c>
      <c r="K68" s="31">
        <v>45173.282986042912</v>
      </c>
      <c r="L68" s="1">
        <v>60.5</v>
      </c>
      <c r="M68" s="1">
        <v>31.5</v>
      </c>
      <c r="N68" s="1">
        <v>0</v>
      </c>
      <c r="O68" s="1">
        <v>0.22866173572543699</v>
      </c>
      <c r="P68" s="1">
        <v>66.900000000000006</v>
      </c>
      <c r="Q68" s="1">
        <v>38.5</v>
      </c>
      <c r="R68" s="1">
        <v>0.95298295454545456</v>
      </c>
      <c r="S68" s="1">
        <v>2.6084364286778952E-4</v>
      </c>
      <c r="T68" s="19">
        <v>1.2796560284595501E-5</v>
      </c>
      <c r="U68" s="24">
        <v>4.4383280847410793</v>
      </c>
      <c r="V68" s="1">
        <v>1.7982300174740359E-3</v>
      </c>
      <c r="W68" s="1">
        <v>1000.0000000000515</v>
      </c>
      <c r="X68" s="17">
        <v>1.0953855603613749E-2</v>
      </c>
      <c r="Y68" s="25">
        <v>9.0369308729813427E-2</v>
      </c>
      <c r="Z68" s="25">
        <v>0.92422328870927006</v>
      </c>
      <c r="AA68" s="1">
        <v>3.7110024825326953E-4</v>
      </c>
      <c r="AB68" s="1">
        <v>0</v>
      </c>
      <c r="AC68" s="1">
        <v>1504.286290348391</v>
      </c>
      <c r="AD68" s="1">
        <v>54.47</v>
      </c>
      <c r="AE68" s="24">
        <v>603</v>
      </c>
      <c r="AF68" s="24">
        <v>0.36</v>
      </c>
      <c r="AG68" s="24">
        <v>0.22</v>
      </c>
      <c r="AH68" s="24">
        <v>0.1</v>
      </c>
      <c r="AI68" s="24">
        <v>2</v>
      </c>
      <c r="AJ68" s="24">
        <v>71.900000000000006</v>
      </c>
      <c r="AK68" s="24">
        <v>21.7</v>
      </c>
      <c r="AL68" s="24">
        <v>2.6</v>
      </c>
      <c r="AM68" s="24">
        <v>3.5</v>
      </c>
      <c r="AN68" s="24">
        <v>5582</v>
      </c>
      <c r="AO68" s="1">
        <v>1474</v>
      </c>
      <c r="AP68" s="24">
        <v>13024</v>
      </c>
      <c r="AQ68" s="24">
        <v>22</v>
      </c>
      <c r="AR68" s="24">
        <v>144</v>
      </c>
      <c r="AS68" s="24">
        <v>1784</v>
      </c>
      <c r="AT68" s="26">
        <v>44</v>
      </c>
      <c r="AU68" s="24">
        <v>19249.690199733715</v>
      </c>
      <c r="AV68" s="24">
        <v>0.96516593003221218</v>
      </c>
      <c r="AW68" s="26">
        <v>0.93168027567608058</v>
      </c>
      <c r="AX68" s="24">
        <v>0.74612330511648817</v>
      </c>
      <c r="AY68" s="24">
        <v>3.4938412189630404E-2</v>
      </c>
      <c r="AZ68" s="24">
        <v>11.103853690398433</v>
      </c>
      <c r="BA68" s="24">
        <v>0.52794238510967395</v>
      </c>
      <c r="BB68" s="24">
        <v>-0.46847985252621693</v>
      </c>
      <c r="BC68" s="26">
        <v>-0.86920369290753341</v>
      </c>
      <c r="BD68" s="26">
        <v>0.68976020284701067</v>
      </c>
      <c r="BE68" s="26">
        <v>0</v>
      </c>
      <c r="BG68" s="1">
        <f t="shared" si="45"/>
        <v>5.9650924024640659</v>
      </c>
      <c r="BH68" s="1">
        <f t="shared" si="46"/>
        <v>1.6813144296290239</v>
      </c>
      <c r="BI68" s="1">
        <f t="shared" si="32"/>
        <v>4.0432525951557086</v>
      </c>
      <c r="BJ68" s="1">
        <f t="shared" si="33"/>
        <v>6.315120790733241</v>
      </c>
      <c r="BK68" s="1">
        <f t="shared" si="47"/>
        <v>6.7685370348284746</v>
      </c>
      <c r="BL68" s="1">
        <f t="shared" si="34"/>
        <v>1.1574451458820376</v>
      </c>
      <c r="BM68" s="1">
        <f t="shared" si="35"/>
        <v>1.0314410406711094</v>
      </c>
      <c r="BN68" s="1">
        <f t="shared" si="36"/>
        <v>1.0394150777701872</v>
      </c>
      <c r="BO68" s="1">
        <f t="shared" si="37"/>
        <v>1.1325648414985592</v>
      </c>
      <c r="BP68" s="1">
        <f>6*((O68-O130)/(O129-O130))+1</f>
        <v>1.0138946806201345</v>
      </c>
      <c r="BQ68" s="1">
        <f>6*((P68-P130)/(P129-P130))+1</f>
        <v>1.0998283752860412</v>
      </c>
      <c r="BR68" s="1">
        <f>6*((Q68-Q130)/(Q129-Q130))+1</f>
        <v>1.523076923076923</v>
      </c>
      <c r="BS68" s="1">
        <f>6*((R68-R130)/(R129-R130))+1</f>
        <v>5.7580751370158749</v>
      </c>
      <c r="BT68" s="1">
        <f>6*((U68-U130)/(U129-U130))+1</f>
        <v>1.5513943802720203</v>
      </c>
      <c r="BU68" s="1">
        <f t="shared" si="38"/>
        <v>1.4090983460666595</v>
      </c>
      <c r="BV68" s="1">
        <f t="shared" si="39"/>
        <v>2.3582376000029899</v>
      </c>
      <c r="BW68" s="1">
        <f>6*((Y68-Y130)/(Y129-Y130))+1</f>
        <v>2.1350596953680192</v>
      </c>
      <c r="BX68" s="1">
        <f>6*((Z68-Z130)/(Z129-Z130))+1</f>
        <v>1.8740861428557865</v>
      </c>
      <c r="BY68" s="1">
        <f>6*((AB68-AB130)/(AB129-AB130))+1</f>
        <v>1</v>
      </c>
      <c r="BZ68" s="1">
        <f>6*((AC68-AC130)/(AC129-AC130))+1</f>
        <v>1.0979001258055128</v>
      </c>
      <c r="CA68" s="1">
        <f>6*((AD68-AD130)/(AD129-AD130))+1</f>
        <v>1</v>
      </c>
      <c r="CB68" s="1">
        <f>6*((AE68-AE130)/(AE129-AE130))+1</f>
        <v>1.1961498941569815</v>
      </c>
      <c r="CC68" s="1">
        <f>6*((AF68-AF130)/(AF129-AF130))+1</f>
        <v>1.2731063128675579</v>
      </c>
      <c r="CD68" s="1">
        <f>6*((AH68-AH130)/(AH129-AH130))+1</f>
        <v>1.6360519523490145</v>
      </c>
      <c r="CE68" s="1">
        <f t="shared" si="40"/>
        <v>3.2363290905626698</v>
      </c>
      <c r="CF68" s="1">
        <f>6*((AN68-AN129)/(AN130-AN129))+1</f>
        <v>5.9184896090249106</v>
      </c>
      <c r="CG68" s="1">
        <f>6*((AO68-AO129)/(AO130-AO129))+1</f>
        <v>5.544512986211493</v>
      </c>
      <c r="CH68" s="1">
        <f>6*((AQ68-AQ129)/(AQ130-AQ129))+1</f>
        <v>6.7260669810263298</v>
      </c>
      <c r="CI68" s="1">
        <f t="shared" si="41"/>
        <v>2.286542176432711</v>
      </c>
      <c r="CJ68" s="1">
        <f>6*((AS68-AS130)/(AS129-AS130))+1</f>
        <v>1.6501010796778286</v>
      </c>
      <c r="CK68" s="1">
        <f t="shared" si="42"/>
        <v>6.6456481606268287</v>
      </c>
      <c r="CL68" s="1">
        <f>6*((AV68-AV130)/(AV129-AV130))+1</f>
        <v>6.0638934306157495</v>
      </c>
      <c r="CM68" s="1">
        <f>6*((AW68-AW130)/(AW129-AW130))+1</f>
        <v>6.6363745890538972</v>
      </c>
      <c r="CN68" s="1">
        <f>6*((AY68-AY130)/(AY129-AY130))+1</f>
        <v>5.1328472737245825</v>
      </c>
      <c r="CO68" s="1">
        <f t="shared" si="43"/>
        <v>5.7068451992161986</v>
      </c>
      <c r="CP68" s="1">
        <f>6*((BB68-BB130)/(BB129-BB130))+1</f>
        <v>1.9200033816410031</v>
      </c>
      <c r="CQ68" s="1">
        <f>6*((BC68-BC130)/(BC129-BC130))+1</f>
        <v>1.4074597350328863</v>
      </c>
      <c r="CR68" s="1">
        <f t="shared" si="44"/>
        <v>3.0793312599249463</v>
      </c>
      <c r="CS68" s="62" t="s">
        <v>392</v>
      </c>
    </row>
    <row r="69" spans="1:97">
      <c r="A69" s="6" t="s">
        <v>240</v>
      </c>
      <c r="B69" s="5" t="s">
        <v>241</v>
      </c>
      <c r="C69" s="20">
        <v>27.22</v>
      </c>
      <c r="D69" s="20">
        <v>5.1457345536075276E-2</v>
      </c>
      <c r="E69" s="23">
        <v>19.22</v>
      </c>
      <c r="F69" s="23">
        <v>3051.2</v>
      </c>
      <c r="G69" s="23">
        <v>15255.8</v>
      </c>
      <c r="H69" s="21">
        <v>8.5500000000000007</v>
      </c>
      <c r="I69" s="31">
        <v>0</v>
      </c>
      <c r="J69" s="31">
        <v>86532.342309434243</v>
      </c>
      <c r="K69" s="31">
        <v>93592.903702988289</v>
      </c>
      <c r="L69" s="1">
        <v>37.200000000000003</v>
      </c>
      <c r="M69" s="1">
        <v>60.9</v>
      </c>
      <c r="N69" s="1">
        <v>0</v>
      </c>
      <c r="O69" s="1">
        <v>0.54081670158415118</v>
      </c>
      <c r="P69" s="1">
        <v>99.9</v>
      </c>
      <c r="Q69" s="1">
        <v>52.5</v>
      </c>
      <c r="R69" s="1">
        <v>0.93564119728411588</v>
      </c>
      <c r="S69" s="1">
        <v>5.1103843008994273E-4</v>
      </c>
      <c r="T69" s="19">
        <v>0</v>
      </c>
      <c r="U69" s="24">
        <v>3.5331464041095892</v>
      </c>
      <c r="V69" s="1">
        <v>4.2923900747967869E-3</v>
      </c>
      <c r="W69" s="1">
        <v>601.25060125060122</v>
      </c>
      <c r="X69" s="17">
        <v>1.587826662256037E-2</v>
      </c>
      <c r="Y69" s="25">
        <v>0.1007093762634616</v>
      </c>
      <c r="Z69" s="25">
        <v>1.1667664670658684</v>
      </c>
      <c r="AA69" s="1">
        <v>1.0291469107215055E-3</v>
      </c>
      <c r="AB69" s="1">
        <v>3143.2094681515787</v>
      </c>
      <c r="AC69" s="1">
        <v>984.41736686930381</v>
      </c>
      <c r="AD69" s="1">
        <v>54.47</v>
      </c>
      <c r="AE69" s="24">
        <v>561.72706318941584</v>
      </c>
      <c r="AF69" s="24">
        <v>1.2974602124453267</v>
      </c>
      <c r="AG69" s="24">
        <v>0.72881851474202897</v>
      </c>
      <c r="AH69" s="24">
        <v>6.7703164626750467E-2</v>
      </c>
      <c r="AI69" s="24">
        <v>1.9664057044143053</v>
      </c>
      <c r="AJ69" s="24">
        <v>74.730767817105885</v>
      </c>
      <c r="AK69" s="24">
        <v>22.604476789061636</v>
      </c>
      <c r="AL69" s="24">
        <v>3.1977064725989637</v>
      </c>
      <c r="AM69" s="24">
        <v>11.382113821138212</v>
      </c>
      <c r="AN69" s="24">
        <v>6801.75</v>
      </c>
      <c r="AO69" s="1">
        <v>1088.28</v>
      </c>
      <c r="AP69" s="24">
        <v>0</v>
      </c>
      <c r="AQ69" s="24">
        <v>19.094252873563217</v>
      </c>
      <c r="AR69" s="24">
        <v>249.33333333333334</v>
      </c>
      <c r="AS69" s="24">
        <v>1074.7289142500094</v>
      </c>
      <c r="AT69" s="26">
        <v>2.5985959495718012</v>
      </c>
      <c r="AU69" s="24">
        <v>36182.503284790822</v>
      </c>
      <c r="AV69" s="24">
        <v>0.97027840481565086</v>
      </c>
      <c r="AW69" s="26">
        <v>0.86098570353649362</v>
      </c>
      <c r="AX69" s="24">
        <v>0.79364183596689242</v>
      </c>
      <c r="AY69" s="24">
        <v>4.895678335871656E-2</v>
      </c>
      <c r="AZ69" s="24">
        <v>1.779359430604982</v>
      </c>
      <c r="BA69" s="24">
        <v>-0.68504510389205908</v>
      </c>
      <c r="BB69" s="24">
        <v>-0.42384791299538216</v>
      </c>
      <c r="BC69" s="26">
        <v>-0.73301341782420404</v>
      </c>
      <c r="BD69" s="26">
        <v>-0.33669951539987641</v>
      </c>
      <c r="BE69" s="26">
        <v>100615.02114363285</v>
      </c>
      <c r="BG69" s="1">
        <f t="shared" si="45"/>
        <v>4.4389117043121153</v>
      </c>
      <c r="BH69" s="1">
        <f t="shared" si="46"/>
        <v>2.4867083748901031</v>
      </c>
      <c r="BI69" s="1">
        <f t="shared" si="32"/>
        <v>4.4550173010380618</v>
      </c>
      <c r="BJ69" s="1">
        <f t="shared" si="33"/>
        <v>6.1012149876801942</v>
      </c>
      <c r="BK69" s="1">
        <f t="shared" si="47"/>
        <v>6.4874962970942285</v>
      </c>
      <c r="BL69" s="1">
        <f t="shared" si="34"/>
        <v>1.0199127146164999</v>
      </c>
      <c r="BM69" s="1">
        <f t="shared" si="35"/>
        <v>1.1560793109395078</v>
      </c>
      <c r="BN69" s="1">
        <f t="shared" si="36"/>
        <v>1.0904593675021921</v>
      </c>
      <c r="BO69" s="1">
        <f t="shared" si="37"/>
        <v>1.3020172910662824</v>
      </c>
      <c r="BP69" s="1">
        <f>6*((O69-O130)/(O129-O130))+1</f>
        <v>1.0362037659531209</v>
      </c>
      <c r="BQ69" s="1">
        <f>6*((P69-P130)/(P129-P130))+1</f>
        <v>1.1942219679633868</v>
      </c>
      <c r="BR69" s="1">
        <f>6*((Q69-Q130)/(Q129-Q130))+1</f>
        <v>1.776470588235294</v>
      </c>
      <c r="BS69" s="1">
        <f>6*((R69-R130)/(R129-R130))+1</f>
        <v>5.1144280753702178</v>
      </c>
      <c r="BT69" s="1">
        <f>6*((U69-U130)/(U129-U130))+1</f>
        <v>1.4389394012132781</v>
      </c>
      <c r="BU69" s="1">
        <f t="shared" si="38"/>
        <v>1.976521169821738</v>
      </c>
      <c r="BV69" s="1">
        <f t="shared" si="39"/>
        <v>2.9688463615057206</v>
      </c>
      <c r="BW69" s="1">
        <f>6*((Y69-Y130)/(Y129-Y130))+1</f>
        <v>2.2649333667481728</v>
      </c>
      <c r="BX69" s="1">
        <f>6*((Z69-Z130)/(Z129-Z130))+1</f>
        <v>1.8767765680018451</v>
      </c>
      <c r="BY69" s="1">
        <f>6*((AB69-AB130)/(AB129-AB130))+1</f>
        <v>2.8454642193532145</v>
      </c>
      <c r="BZ69" s="1">
        <f>6*((AC69-AC130)/(AC129-AC130))+1</f>
        <v>1.0631850751041592</v>
      </c>
      <c r="CA69" s="1">
        <f>6*((AD69-AD130)/(AD129-AD130))+1</f>
        <v>1</v>
      </c>
      <c r="CB69" s="1">
        <f>6*((AE69-AE130)/(AE129-AE130))+1</f>
        <v>1.1819989161854987</v>
      </c>
      <c r="CC69" s="1">
        <f>6*((AF69-AF130)/(AF129-AF130))+1</f>
        <v>1.9954929847574969</v>
      </c>
      <c r="CD69" s="1">
        <f>6*((AH69-AH130)/(AH129-AH130))+1</f>
        <v>1.6258748136101455</v>
      </c>
      <c r="CE69" s="1">
        <f t="shared" si="40"/>
        <v>4.6641174004603396</v>
      </c>
      <c r="CF69" s="1">
        <f>6*((AN69-AN129)/(AN130-AN129))+1</f>
        <v>5.6458033331130926</v>
      </c>
      <c r="CG69" s="1">
        <f>6*((AO69-AO129)/(AO130-AO129))+1</f>
        <v>5.9253884617600026</v>
      </c>
      <c r="CH69" s="1">
        <f>6*((AQ69-AQ129)/(AQ130-AQ129))+1</f>
        <v>6.8022828142845126</v>
      </c>
      <c r="CI69" s="1">
        <f t="shared" si="41"/>
        <v>3.507405022537025</v>
      </c>
      <c r="CJ69" s="1">
        <f>6*((AS69-AS130)/(AS129-AS130))+1</f>
        <v>1.2401165169284498</v>
      </c>
      <c r="CK69" s="1">
        <f t="shared" si="42"/>
        <v>6.948883046472238</v>
      </c>
      <c r="CL69" s="1">
        <f>6*((AV69-AV130)/(AV129-AV130))+1</f>
        <v>6.2882033143929368</v>
      </c>
      <c r="CM69" s="1">
        <f>6*((AW69-AW130)/(AW129-AW130))+1</f>
        <v>6.0395925941738691</v>
      </c>
      <c r="CN69" s="1">
        <f>6*((AY69-AY130)/(AY129-AY130))+1</f>
        <v>6.1383240907030698</v>
      </c>
      <c r="CO69" s="1">
        <f t="shared" si="43"/>
        <v>6.7927758007117438</v>
      </c>
      <c r="CP69" s="1">
        <f>6*((BB69-BB130)/(BB129-BB130))+1</f>
        <v>2.0034804323035567</v>
      </c>
      <c r="CQ69" s="1">
        <f>6*((BC69-BC130)/(BC129-BC130))+1</f>
        <v>1.8890517023461244</v>
      </c>
      <c r="CR69" s="1">
        <f t="shared" si="44"/>
        <v>3.2914215987337681</v>
      </c>
      <c r="CS69" s="62" t="s">
        <v>391</v>
      </c>
    </row>
    <row r="70" spans="1:97" ht="14.5" customHeight="1">
      <c r="A70" s="6" t="s">
        <v>243</v>
      </c>
      <c r="B70" s="5" t="s">
        <v>126</v>
      </c>
      <c r="C70" s="20">
        <v>26.67</v>
      </c>
      <c r="D70" s="20">
        <v>8.2469254883047988E-2</v>
      </c>
      <c r="E70" s="23">
        <v>14.9</v>
      </c>
      <c r="F70" s="23">
        <v>3010</v>
      </c>
      <c r="G70" s="23">
        <v>15050</v>
      </c>
      <c r="H70" s="21">
        <v>9.56</v>
      </c>
      <c r="I70" s="31">
        <v>0</v>
      </c>
      <c r="J70" s="31">
        <v>112454.92454026025</v>
      </c>
      <c r="K70" s="31">
        <v>61670.154943107227</v>
      </c>
      <c r="L70" s="1">
        <v>6.9</v>
      </c>
      <c r="M70" s="1">
        <v>96.3</v>
      </c>
      <c r="N70" s="1">
        <v>0</v>
      </c>
      <c r="O70" s="1">
        <v>10.795755968169761</v>
      </c>
      <c r="P70" s="1">
        <v>415.4</v>
      </c>
      <c r="Q70" s="1">
        <v>23.1</v>
      </c>
      <c r="R70" s="1">
        <v>0.98102357676825758</v>
      </c>
      <c r="S70" s="1">
        <v>5.8616647127784287E-4</v>
      </c>
      <c r="T70" s="19">
        <v>0</v>
      </c>
      <c r="U70" s="24">
        <v>19.015000000000001</v>
      </c>
      <c r="V70" s="1">
        <v>2.4149846890611478E-3</v>
      </c>
      <c r="W70" s="1">
        <v>300</v>
      </c>
      <c r="X70" s="17">
        <v>1.7844224740776463E-2</v>
      </c>
      <c r="Y70" s="25">
        <v>0.24692548830479866</v>
      </c>
      <c r="Z70" s="25">
        <v>201.18781391147246</v>
      </c>
      <c r="AA70" s="1">
        <v>1.9291053773812395E-3</v>
      </c>
      <c r="AB70" s="1">
        <v>7855.5823486857971</v>
      </c>
      <c r="AC70" s="1">
        <v>175.80401334405991</v>
      </c>
      <c r="AD70" s="1">
        <v>54.47</v>
      </c>
      <c r="AE70" s="24">
        <v>1317.7554953772426</v>
      </c>
      <c r="AF70" s="24">
        <v>0.6028454304316373</v>
      </c>
      <c r="AG70" s="24">
        <v>0.79440287881434923</v>
      </c>
      <c r="AH70" s="24">
        <v>0.40631782011092354</v>
      </c>
      <c r="AI70" s="24">
        <v>1.760308656860381</v>
      </c>
      <c r="AJ70" s="24">
        <v>76.63371111646974</v>
      </c>
      <c r="AK70" s="24">
        <v>25.801784422474078</v>
      </c>
      <c r="AL70" s="24">
        <v>2.6525198938992043</v>
      </c>
      <c r="AM70" s="24">
        <v>23.4375</v>
      </c>
      <c r="AN70" s="24">
        <v>4147</v>
      </c>
      <c r="AO70" s="1">
        <v>829.4</v>
      </c>
      <c r="AP70" s="24">
        <v>0</v>
      </c>
      <c r="AQ70" s="24">
        <v>19.298387096774192</v>
      </c>
      <c r="AR70" s="24">
        <v>366</v>
      </c>
      <c r="AS70" s="24">
        <v>3943.7231372076199</v>
      </c>
      <c r="AT70" s="26">
        <v>14.829997588618278</v>
      </c>
      <c r="AU70" s="24">
        <v>42393.058438403641</v>
      </c>
      <c r="AV70" s="24">
        <v>0.90012804097311139</v>
      </c>
      <c r="AW70" s="26">
        <v>0.87451984635083224</v>
      </c>
      <c r="AX70" s="24">
        <v>0.8924455825864277</v>
      </c>
      <c r="AY70" s="24">
        <v>4.8575657917940447E-2</v>
      </c>
      <c r="AZ70" s="24">
        <v>0</v>
      </c>
      <c r="BA70" s="24">
        <v>0.23269469024069056</v>
      </c>
      <c r="BB70" s="24">
        <v>-0.61479116772211162</v>
      </c>
      <c r="BC70" s="26">
        <v>-0.77177540266602973</v>
      </c>
      <c r="BD70" s="26">
        <v>-0.44613075952389075</v>
      </c>
      <c r="BE70" s="26">
        <v>103050.4181383704</v>
      </c>
      <c r="BG70" s="1">
        <f t="shared" si="45"/>
        <v>4.523613963039014</v>
      </c>
      <c r="BH70" s="1">
        <f t="shared" si="46"/>
        <v>3.4640022255122305</v>
      </c>
      <c r="BI70" s="1">
        <f t="shared" si="32"/>
        <v>5.20242214532872</v>
      </c>
      <c r="BJ70" s="1">
        <f t="shared" si="33"/>
        <v>6.115217083463139</v>
      </c>
      <c r="BK70" s="1">
        <f t="shared" si="47"/>
        <v>6.4969972800473972</v>
      </c>
      <c r="BL70" s="1">
        <f t="shared" si="34"/>
        <v>1.0199127146164999</v>
      </c>
      <c r="BM70" s="1">
        <f t="shared" si="35"/>
        <v>1.2051750426054373</v>
      </c>
      <c r="BN70" s="1">
        <f t="shared" si="36"/>
        <v>1.0568061911118389</v>
      </c>
      <c r="BO70" s="1">
        <f t="shared" si="37"/>
        <v>1.5060518731988473</v>
      </c>
      <c r="BP70" s="1">
        <f>6*((O70-O130)/(O129-O130))+1</f>
        <v>1.7691035759993876</v>
      </c>
      <c r="BQ70" s="1">
        <f>6*((P70-P130)/(P129-P130))+1</f>
        <v>2.0966819221967965</v>
      </c>
      <c r="BR70" s="1">
        <f>6*((Q70-Q130)/(Q129-Q130))+1</f>
        <v>1.244343891402715</v>
      </c>
      <c r="BS70" s="1">
        <f>6*((R70-R130)/(R129-R130))+1</f>
        <v>6.7988153473900255</v>
      </c>
      <c r="BT70" s="1">
        <f>6*((U70-U130)/(U129-U130))+1</f>
        <v>3.3623229154507448</v>
      </c>
      <c r="BU70" s="1">
        <f t="shared" si="38"/>
        <v>1.5494103826934289</v>
      </c>
      <c r="BV70" s="1">
        <f t="shared" si="39"/>
        <v>3.212617900297166</v>
      </c>
      <c r="BW70" s="1">
        <f>6*((Y70-Y130)/(Y129-Y130))+1</f>
        <v>4.1014419992058597</v>
      </c>
      <c r="BX70" s="1">
        <f>6*((Z70-Z130)/(Z129-Z130))+1</f>
        <v>4.0955223576452155</v>
      </c>
      <c r="BY70" s="1">
        <f>6*((AB70-AB130)/(AB129-AB130))+1</f>
        <v>5.6122271816671718</v>
      </c>
      <c r="BZ70" s="1">
        <f>6*((AC70-AC130)/(AC129-AC130))+1</f>
        <v>1.0091886688993754</v>
      </c>
      <c r="CA70" s="1">
        <f>6*((AD70-AD130)/(AD129-AD130))+1</f>
        <v>1</v>
      </c>
      <c r="CB70" s="1">
        <f>6*((AE70-AE130)/(AE129-AE130))+1</f>
        <v>1.4412133679896935</v>
      </c>
      <c r="CC70" s="1">
        <f>6*((AF70-AF130)/(AF129-AF130))+1</f>
        <v>1.4602377771625519</v>
      </c>
      <c r="CD70" s="1">
        <f>6*((AH70-AH130)/(AH129-AH130))+1</f>
        <v>1.7325765473264791</v>
      </c>
      <c r="CE70" s="1">
        <f t="shared" si="40"/>
        <v>5.6239277320641605</v>
      </c>
      <c r="CF70" s="1">
        <f>6*((AN70-AN129)/(AN130-AN129))+1</f>
        <v>6.239296992450579</v>
      </c>
      <c r="CG70" s="1">
        <f>6*((AO70-AO129)/(AO130-AO129))+1</f>
        <v>6.1810170086593033</v>
      </c>
      <c r="CH70" s="1">
        <f>6*((AQ70-AQ129)/(AQ130-AQ129))+1</f>
        <v>6.7969285080625479</v>
      </c>
      <c r="CI70" s="1">
        <f t="shared" si="41"/>
        <v>4.8596265292981329</v>
      </c>
      <c r="CJ70" s="1">
        <f>6*((AS70-AS130)/(AS129-AS130))+1</f>
        <v>2.8984998426578468</v>
      </c>
      <c r="CK70" s="1">
        <f t="shared" si="42"/>
        <v>6.8592970103265083</v>
      </c>
      <c r="CL70" s="1">
        <f>6*((AV70-AV130)/(AV129-AV130))+1</f>
        <v>3.2103553783169243</v>
      </c>
      <c r="CM70" s="1">
        <f>6*((AW70-AW130)/(AW129-AW130))+1</f>
        <v>6.1538436958254099</v>
      </c>
      <c r="CN70" s="1">
        <f>6*((AY70-AY130)/(AY129-AY130))+1</f>
        <v>6.1109876198364574</v>
      </c>
      <c r="CO70" s="1">
        <f t="shared" si="43"/>
        <v>7</v>
      </c>
      <c r="CP70" s="1">
        <f>6*((BB70-BB130)/(BB129-BB130))+1</f>
        <v>1.6463509883213148</v>
      </c>
      <c r="CQ70" s="1">
        <f>6*((BC70-BC130)/(BC129-BC130))+1</f>
        <v>1.751982733761408</v>
      </c>
      <c r="CR70" s="1">
        <f t="shared" si="44"/>
        <v>3.6867031457791959</v>
      </c>
      <c r="CS70" s="62" t="s">
        <v>390</v>
      </c>
    </row>
    <row r="71" spans="1:97" ht="14.5" customHeight="1">
      <c r="A71" s="6" t="s">
        <v>244</v>
      </c>
      <c r="B71" s="5" t="s">
        <v>149</v>
      </c>
      <c r="C71" s="20">
        <v>20.22</v>
      </c>
      <c r="D71" s="20">
        <v>5.0546593393606336E-2</v>
      </c>
      <c r="E71" s="23">
        <v>13.87</v>
      </c>
      <c r="F71" s="23">
        <v>11330.9</v>
      </c>
      <c r="G71" s="23">
        <v>56654.6</v>
      </c>
      <c r="H71" s="21">
        <v>8.69</v>
      </c>
      <c r="I71" s="31">
        <v>0</v>
      </c>
      <c r="J71" s="31">
        <v>213031.66679687603</v>
      </c>
      <c r="K71" s="31">
        <v>132796.30591324752</v>
      </c>
      <c r="L71" s="1">
        <v>818.3</v>
      </c>
      <c r="M71" s="1">
        <v>204.4</v>
      </c>
      <c r="N71" s="1">
        <v>0</v>
      </c>
      <c r="O71" s="1">
        <v>15.759983454470248</v>
      </c>
      <c r="P71" s="1">
        <v>1310</v>
      </c>
      <c r="Q71" s="1">
        <v>195.6</v>
      </c>
      <c r="R71" s="1">
        <v>0.95151849177087688</v>
      </c>
      <c r="S71" s="1">
        <v>1.7975912277548086E-3</v>
      </c>
      <c r="T71" s="19">
        <v>1.181823553743426E-5</v>
      </c>
      <c r="U71" s="24">
        <v>7.2187457044673531</v>
      </c>
      <c r="V71" s="1">
        <v>1.083083173178229E-2</v>
      </c>
      <c r="W71" s="1">
        <v>863.19340329835074</v>
      </c>
      <c r="X71" s="17">
        <v>1.7684019775847465E-2</v>
      </c>
      <c r="Y71" s="25">
        <v>0.17174259882999468</v>
      </c>
      <c r="Z71" s="25">
        <v>16.123516805587315</v>
      </c>
      <c r="AA71" s="1">
        <v>1.0557623746774607E-3</v>
      </c>
      <c r="AB71" s="1">
        <v>1688.9549528255432</v>
      </c>
      <c r="AC71" s="1">
        <v>13905.145549951782</v>
      </c>
      <c r="AD71" s="1">
        <v>54.47</v>
      </c>
      <c r="AE71" s="24">
        <v>6869.9462292710523</v>
      </c>
      <c r="AF71" s="24">
        <v>4.8848706888061602E-2</v>
      </c>
      <c r="AG71" s="24">
        <v>0.33558798969040571</v>
      </c>
      <c r="AH71" s="24">
        <v>0.60547184305383206</v>
      </c>
      <c r="AI71" s="24">
        <v>1.8298568023794048</v>
      </c>
      <c r="AJ71" s="24">
        <v>74.963068013945517</v>
      </c>
      <c r="AK71" s="24">
        <v>21.036459256632988</v>
      </c>
      <c r="AL71" s="24">
        <v>4.5854753885244932</v>
      </c>
      <c r="AM71" s="24">
        <v>3.7453183520599249</v>
      </c>
      <c r="AN71" s="24">
        <v>23076.81818181818</v>
      </c>
      <c r="AO71" s="1">
        <v>808.42356687898086</v>
      </c>
      <c r="AP71" s="24">
        <v>1726.8367346938776</v>
      </c>
      <c r="AQ71" s="24">
        <v>22.65285350781534</v>
      </c>
      <c r="AR71" s="24">
        <v>417.61538461538464</v>
      </c>
      <c r="AS71" s="24">
        <v>828.45144446414156</v>
      </c>
      <c r="AT71" s="26">
        <v>88.534341822765867</v>
      </c>
      <c r="AU71" s="24">
        <v>54778.095097212012</v>
      </c>
      <c r="AV71" s="24">
        <v>0.95292306000109994</v>
      </c>
      <c r="AW71" s="26">
        <v>0.85627600872609944</v>
      </c>
      <c r="AX71" s="24">
        <v>0.92907294359199988</v>
      </c>
      <c r="AY71" s="24">
        <v>4.7981922323871551E-2</v>
      </c>
      <c r="AZ71" s="24">
        <v>7.3678393811014917</v>
      </c>
      <c r="BA71" s="24">
        <v>-1.4270790220775167</v>
      </c>
      <c r="BB71" s="24">
        <v>0.19050962152951359</v>
      </c>
      <c r="BC71" s="26">
        <v>-0.60932151802223189</v>
      </c>
      <c r="BD71" s="26">
        <v>-0.50074152460753152</v>
      </c>
      <c r="BE71" s="26">
        <v>138865.37589581744</v>
      </c>
      <c r="BG71" s="1">
        <f t="shared" si="45"/>
        <v>5.5169404517453806</v>
      </c>
      <c r="BH71" s="1">
        <f t="shared" si="46"/>
        <v>2.4580073859146303</v>
      </c>
      <c r="BI71" s="1">
        <f t="shared" si="32"/>
        <v>5.3806228373702423</v>
      </c>
      <c r="BJ71" s="1">
        <f t="shared" si="33"/>
        <v>3.2873035203489192</v>
      </c>
      <c r="BK71" s="1">
        <f t="shared" si="47"/>
        <v>4.5762752422758339</v>
      </c>
      <c r="BL71" s="1">
        <f t="shared" si="34"/>
        <v>1.0199127146164999</v>
      </c>
      <c r="BM71" s="1">
        <f t="shared" si="35"/>
        <v>1.3956610329938575</v>
      </c>
      <c r="BN71" s="1">
        <f t="shared" si="36"/>
        <v>1.1317878577148481</v>
      </c>
      <c r="BO71" s="1">
        <f t="shared" si="37"/>
        <v>2.129106628242075</v>
      </c>
      <c r="BP71" s="1">
        <f>6*((O71-O130)/(O129-O130))+1</f>
        <v>2.1238868942771418</v>
      </c>
      <c r="BQ71" s="1">
        <f>6*((P71-P130)/(P129-P130))+1</f>
        <v>4.6556064073226544</v>
      </c>
      <c r="BR71" s="1">
        <f>6*((Q71-Q130)/(Q129-Q130))+1</f>
        <v>4.3665158371040729</v>
      </c>
      <c r="BS71" s="1">
        <f>6*((R71-R130)/(R129-R130))+1</f>
        <v>5.7037209474408783</v>
      </c>
      <c r="BT71" s="1">
        <f>6*((U71-U130)/(U129-U130))+1</f>
        <v>1.8968187430173473</v>
      </c>
      <c r="BU71" s="1">
        <f t="shared" si="38"/>
        <v>3.4640203449736946</v>
      </c>
      <c r="BV71" s="1">
        <f t="shared" si="39"/>
        <v>3.1927530769009236</v>
      </c>
      <c r="BW71" s="1">
        <f>6*((Y71-Y130)/(Y129-Y130))+1</f>
        <v>3.1571272885633386</v>
      </c>
      <c r="BX71" s="1">
        <f>6*((Z71-Z130)/(Z129-Z130))+1</f>
        <v>2.0426852424355442</v>
      </c>
      <c r="BY71" s="1">
        <f>6*((AB71-AB130)/(AB129-AB130))+1</f>
        <v>1.991631631655745</v>
      </c>
      <c r="BZ71" s="1">
        <f>6*((AC71-AC130)/(AC129-AC130))+1</f>
        <v>1.9259866654980504</v>
      </c>
      <c r="CA71" s="1">
        <f>6*((AD71-AD130)/(AD129-AD130))+1</f>
        <v>1</v>
      </c>
      <c r="CB71" s="1">
        <f>6*((AE71-AE130)/(AE129-AE130))+1</f>
        <v>3.3448561625255735</v>
      </c>
      <c r="CC71" s="1">
        <f>6*((AF71-AF130)/(AF129-AF130))+1</f>
        <v>1.0333398202725532</v>
      </c>
      <c r="CD71" s="1">
        <f>6*((AH71-AH130)/(AH129-AH130))+1</f>
        <v>1.7953324829613562</v>
      </c>
      <c r="CE71" s="1">
        <f t="shared" si="40"/>
        <v>4.7812854364364066</v>
      </c>
      <c r="CF71" s="1">
        <f>6*((AN71-AN129)/(AN130-AN129))+1</f>
        <v>2.007362888176897</v>
      </c>
      <c r="CG71" s="1">
        <f>6*((AO71-AO129)/(AO130-AO129))+1</f>
        <v>6.2017299842381677</v>
      </c>
      <c r="CH71" s="1">
        <f>6*((AQ71-AQ129)/(AQ130-AQ129))+1</f>
        <v>6.7089430635178262</v>
      </c>
      <c r="CI71" s="1">
        <f t="shared" si="41"/>
        <v>5.4578730992124429</v>
      </c>
      <c r="CJ71" s="1">
        <f>6*((AS71-AS130)/(AS129-AS130))+1</f>
        <v>1.0977591548509928</v>
      </c>
      <c r="CK71" s="1">
        <f t="shared" si="42"/>
        <v>6.3194668059467283</v>
      </c>
      <c r="CL71" s="1">
        <f>6*((AV71-AV130)/(AV129-AV130))+1</f>
        <v>5.5267373819103351</v>
      </c>
      <c r="CM71" s="1">
        <f>6*((AW71-AW130)/(AW129-AW130))+1</f>
        <v>5.9998347884589762</v>
      </c>
      <c r="CN71" s="1">
        <f>6*((AY71-AY130)/(AY129-AY130))+1</f>
        <v>6.0684015470288175</v>
      </c>
      <c r="CO71" s="1">
        <f t="shared" si="43"/>
        <v>6.1419414256769205</v>
      </c>
      <c r="CP71" s="1">
        <f>6*((BB71-BB130)/(BB129-BB130))+1</f>
        <v>3.1525399527625604</v>
      </c>
      <c r="CQ71" s="1">
        <f>6*((BC71-BC130)/(BC129-BC130))+1</f>
        <v>2.3264472897321973</v>
      </c>
      <c r="CR71" s="1">
        <f t="shared" si="44"/>
        <v>3.5237897847059569</v>
      </c>
      <c r="CS71" s="62" t="s">
        <v>390</v>
      </c>
    </row>
    <row r="72" spans="1:97">
      <c r="A72" s="6" t="s">
        <v>246</v>
      </c>
      <c r="B72" s="5" t="s">
        <v>168</v>
      </c>
      <c r="C72" s="20">
        <v>31.95</v>
      </c>
      <c r="D72" s="20">
        <v>3.745577603445624E-2</v>
      </c>
      <c r="E72" s="23">
        <v>20.79</v>
      </c>
      <c r="F72" s="23">
        <v>3370.9</v>
      </c>
      <c r="G72" s="23">
        <v>8239.9</v>
      </c>
      <c r="H72" s="21">
        <v>7.6</v>
      </c>
      <c r="I72" s="31">
        <v>0</v>
      </c>
      <c r="J72" s="31">
        <v>109239.19658462258</v>
      </c>
      <c r="K72" s="31">
        <v>793946.83540711878</v>
      </c>
      <c r="L72" s="1">
        <v>97.3</v>
      </c>
      <c r="M72" s="1">
        <v>538.5</v>
      </c>
      <c r="N72" s="1">
        <v>0</v>
      </c>
      <c r="O72" s="1">
        <v>10.612290416858945</v>
      </c>
      <c r="P72" s="1">
        <v>553.70000000000005</v>
      </c>
      <c r="Q72" s="1">
        <v>81.599999999999994</v>
      </c>
      <c r="R72" s="1">
        <v>0.94789379117588346</v>
      </c>
      <c r="S72" s="1">
        <v>1.0530749789385003E-3</v>
      </c>
      <c r="T72" s="19">
        <v>7.6911244423934783E-5</v>
      </c>
      <c r="U72" s="24">
        <v>18.963375039762486</v>
      </c>
      <c r="V72" s="1">
        <v>4.0259216728752416E-3</v>
      </c>
      <c r="W72" s="1">
        <v>433.9947585174092</v>
      </c>
      <c r="X72" s="17">
        <v>2.6226734348561761E-2</v>
      </c>
      <c r="Y72" s="25">
        <v>0.24826949700046147</v>
      </c>
      <c r="Z72" s="25">
        <v>4.0507390941928314</v>
      </c>
      <c r="AA72" s="1">
        <v>1.1536686663590216E-3</v>
      </c>
      <c r="AB72" s="1">
        <v>4594.1058298723274</v>
      </c>
      <c r="AC72" s="1">
        <v>581.21951976861726</v>
      </c>
      <c r="AD72" s="1">
        <v>54.47</v>
      </c>
      <c r="AE72" s="24">
        <v>97.987707792498</v>
      </c>
      <c r="AF72" s="24">
        <v>1.2151976618981695</v>
      </c>
      <c r="AG72" s="24">
        <v>0.11907443340420461</v>
      </c>
      <c r="AH72" s="24">
        <v>0.76157514228580214</v>
      </c>
      <c r="AI72" s="24">
        <v>2.1919704660821413</v>
      </c>
      <c r="AJ72" s="24">
        <v>76.134440855253033</v>
      </c>
      <c r="AK72" s="24">
        <v>25.842178126442086</v>
      </c>
      <c r="AL72" s="24">
        <v>4.7684971542839563</v>
      </c>
      <c r="AM72" s="24">
        <v>8.9285714285714288</v>
      </c>
      <c r="AN72" s="24">
        <v>1444.6666666666667</v>
      </c>
      <c r="AO72" s="1">
        <v>619.14285714285711</v>
      </c>
      <c r="AP72" s="24">
        <v>0</v>
      </c>
      <c r="AQ72" s="24">
        <v>18.526104417670684</v>
      </c>
      <c r="AR72" s="24">
        <v>194</v>
      </c>
      <c r="AS72" s="24">
        <v>2486.5674265497614</v>
      </c>
      <c r="AT72" s="26">
        <v>194.01984310106138</v>
      </c>
      <c r="AU72" s="24">
        <v>44702.316548886112</v>
      </c>
      <c r="AV72" s="24">
        <v>0.95523906408952186</v>
      </c>
      <c r="AW72" s="26">
        <v>0.91658189216683617</v>
      </c>
      <c r="AX72" s="24">
        <v>0.74737199050525605</v>
      </c>
      <c r="AY72" s="24">
        <v>3.7335543318254422E-2</v>
      </c>
      <c r="AZ72" s="24">
        <v>2.9154518950437316</v>
      </c>
      <c r="BA72" s="24">
        <v>-0.21475519314581101</v>
      </c>
      <c r="BB72" s="24">
        <v>-0.34251172995018248</v>
      </c>
      <c r="BC72" s="26">
        <v>-0.5445188127985362</v>
      </c>
      <c r="BD72" s="26">
        <v>3.5106734402931203E-2</v>
      </c>
      <c r="BE72" s="26">
        <v>122413.54670779638</v>
      </c>
      <c r="BG72" s="1">
        <f t="shared" si="45"/>
        <v>3.7104722792607805</v>
      </c>
      <c r="BH72" s="1">
        <f t="shared" si="46"/>
        <v>2.0454698938958211</v>
      </c>
      <c r="BI72" s="1">
        <f t="shared" si="32"/>
        <v>4.1833910034602075</v>
      </c>
      <c r="BJ72" s="1">
        <f t="shared" si="33"/>
        <v>5.9925628026848674</v>
      </c>
      <c r="BK72" s="1">
        <f t="shared" si="47"/>
        <v>6.811393023533169</v>
      </c>
      <c r="BL72" s="1">
        <f t="shared" si="34"/>
        <v>1.0199127146164999</v>
      </c>
      <c r="BM72" s="1">
        <f t="shared" si="35"/>
        <v>1.1990846571872411</v>
      </c>
      <c r="BN72" s="1">
        <f t="shared" si="36"/>
        <v>1.8287771914653055</v>
      </c>
      <c r="BO72" s="1">
        <f t="shared" si="37"/>
        <v>4.054755043227666</v>
      </c>
      <c r="BP72" s="1">
        <f>6*((O72-O130)/(O129-O130))+1</f>
        <v>1.7559916633677979</v>
      </c>
      <c r="BQ72" s="1">
        <f>6*((P72-P130)/(P129-P130))+1</f>
        <v>2.4922768878718538</v>
      </c>
      <c r="BR72" s="1">
        <f>6*((Q72-Q130)/(Q129-Q130))+1</f>
        <v>2.3031674208144794</v>
      </c>
      <c r="BS72" s="1">
        <f>6*((R72-R130)/(R129-R130))+1</f>
        <v>5.5691885668894576</v>
      </c>
      <c r="BT72" s="1">
        <f>6*((U72-U130)/(U129-U130))+1</f>
        <v>3.3559093037453382</v>
      </c>
      <c r="BU72" s="1">
        <f t="shared" si="38"/>
        <v>1.915899457668218</v>
      </c>
      <c r="BV72" s="1">
        <f t="shared" si="39"/>
        <v>4.2520181027175976</v>
      </c>
      <c r="BW72" s="1">
        <f>6*((Y72-Y130)/(Y129-Y130))+1</f>
        <v>4.118323063386975</v>
      </c>
      <c r="BX72" s="1">
        <f>6*((Z72-Z130)/(Z129-Z130))+1</f>
        <v>1.9087672120147618</v>
      </c>
      <c r="BY72" s="1">
        <f>6*((AB72-AB130)/(AB129-AB130))+1</f>
        <v>3.6973251432514864</v>
      </c>
      <c r="BZ72" s="1">
        <f>6*((AC72-AC130)/(AC129-AC130))+1</f>
        <v>1.0362609158158804</v>
      </c>
      <c r="CA72" s="1">
        <f>6*((AD72-AD130)/(AD129-AD130))+1</f>
        <v>1</v>
      </c>
      <c r="CB72" s="1">
        <f>6*((AE72-AE130)/(AE129-AE130))+1</f>
        <v>1.0229996806125983</v>
      </c>
      <c r="CC72" s="1">
        <f>6*((AF72-AF130)/(AF129-AF130))+1</f>
        <v>1.9321032330410692</v>
      </c>
      <c r="CD72" s="1">
        <f>6*((AH72-AH130)/(AH129-AH130))+1</f>
        <v>1.8445225944852486</v>
      </c>
      <c r="CE72" s="1">
        <f t="shared" si="40"/>
        <v>5.3721048032682628</v>
      </c>
      <c r="CF72" s="1">
        <f>6*((AN72-AN129)/(AN130-AN129))+1</f>
        <v>6.8434283414475345</v>
      </c>
      <c r="CG72" s="1">
        <f>6*((AO72-AO129)/(AO130-AO129))+1</f>
        <v>6.3886333865323337</v>
      </c>
      <c r="CH72" s="1">
        <f>6*((AQ72-AQ129)/(AQ130-AQ129))+1</f>
        <v>6.8171849740720019</v>
      </c>
      <c r="CI72" s="1">
        <f t="shared" si="41"/>
        <v>2.8660656793303283</v>
      </c>
      <c r="CJ72" s="1">
        <f>6*((AS72-AS130)/(AS129-AS130))+1</f>
        <v>2.0562106828507565</v>
      </c>
      <c r="CK72" s="1">
        <f t="shared" si="42"/>
        <v>5.5468629614126481</v>
      </c>
      <c r="CL72" s="1">
        <f>6*((AV72-AV130)/(AV129-AV130))+1</f>
        <v>5.6283520851425717</v>
      </c>
      <c r="CM72" s="1">
        <f>6*((AW72-AW130)/(AW129-AW130))+1</f>
        <v>6.5089186450201817</v>
      </c>
      <c r="CN72" s="1">
        <f>6*((AY72-AY130)/(AY129-AY130))+1</f>
        <v>5.3047830676921528</v>
      </c>
      <c r="CO72" s="1">
        <f t="shared" si="43"/>
        <v>6.6604664723032077</v>
      </c>
      <c r="CP72" s="1">
        <f>6*((BB72-BB130)/(BB129-BB130))+1</f>
        <v>2.1556070202165039</v>
      </c>
      <c r="CQ72" s="1">
        <f>6*((BC72-BC130)/(BC129-BC130))+1</f>
        <v>2.5556006729440619</v>
      </c>
      <c r="CR72" s="1">
        <f t="shared" si="44"/>
        <v>3.614994341817483</v>
      </c>
      <c r="CS72" s="62" t="s">
        <v>390</v>
      </c>
    </row>
    <row r="73" spans="1:97">
      <c r="A73" s="6" t="s">
        <v>248</v>
      </c>
      <c r="B73" s="5" t="s">
        <v>101</v>
      </c>
      <c r="C73" s="20">
        <v>24.86</v>
      </c>
      <c r="D73" s="20">
        <v>4.604643865704424E-2</v>
      </c>
      <c r="E73" s="23">
        <v>13.52</v>
      </c>
      <c r="F73" s="23">
        <v>3353.5</v>
      </c>
      <c r="G73" s="23">
        <v>18444.5</v>
      </c>
      <c r="H73" s="21">
        <v>8.81</v>
      </c>
      <c r="I73" s="31">
        <v>0</v>
      </c>
      <c r="J73" s="31">
        <v>222476.91876324787</v>
      </c>
      <c r="K73" s="31">
        <v>5699268.2405372355</v>
      </c>
      <c r="L73" s="1">
        <v>801.5</v>
      </c>
      <c r="M73" s="1">
        <v>1049.5</v>
      </c>
      <c r="N73" s="1">
        <v>135.6</v>
      </c>
      <c r="O73" s="1">
        <v>4.5382805145905243</v>
      </c>
      <c r="P73" s="1">
        <v>451.5</v>
      </c>
      <c r="Q73" s="1">
        <v>23.1</v>
      </c>
      <c r="R73" s="1">
        <v>0.95873684210526311</v>
      </c>
      <c r="S73" s="1">
        <v>3.732981993851559E-3</v>
      </c>
      <c r="T73" s="19">
        <v>0</v>
      </c>
      <c r="U73" s="24">
        <v>5.3482348111658453</v>
      </c>
      <c r="V73" s="1">
        <v>2.903121470948867E-3</v>
      </c>
      <c r="W73" s="1">
        <v>1000</v>
      </c>
      <c r="X73" s="17">
        <v>1.2158770003137746E-2</v>
      </c>
      <c r="Y73" s="25">
        <v>0.14057106997176028</v>
      </c>
      <c r="Z73" s="25">
        <v>2.971549872122762</v>
      </c>
      <c r="AA73" s="1">
        <v>6.275494195167869E-4</v>
      </c>
      <c r="AB73" s="1">
        <v>4046.047618449953</v>
      </c>
      <c r="AC73" s="1">
        <v>10173.848873514184</v>
      </c>
      <c r="AD73" s="1">
        <v>54.47</v>
      </c>
      <c r="AE73" s="24">
        <v>555.69057710009099</v>
      </c>
      <c r="AF73" s="24">
        <v>0.19610919359899592</v>
      </c>
      <c r="AG73" s="24">
        <v>0.1089760309656595</v>
      </c>
      <c r="AH73" s="24">
        <v>0.35754628176968939</v>
      </c>
      <c r="AI73" s="24">
        <v>2.0473799811735174</v>
      </c>
      <c r="AJ73" s="24">
        <v>74.207718857860058</v>
      </c>
      <c r="AK73" s="24">
        <v>15.139629745842486</v>
      </c>
      <c r="AL73" s="24">
        <v>2.5886413555067462</v>
      </c>
      <c r="AM73" s="24">
        <v>10.362694300518134</v>
      </c>
      <c r="AN73" s="24">
        <v>6374</v>
      </c>
      <c r="AO73" s="1">
        <v>980.61538461538464</v>
      </c>
      <c r="AP73" s="24">
        <v>0</v>
      </c>
      <c r="AQ73" s="24">
        <v>19.5</v>
      </c>
      <c r="AR73" s="24">
        <v>200</v>
      </c>
      <c r="AS73" s="24">
        <v>1583.1925274552871</v>
      </c>
      <c r="AT73" s="26">
        <v>44.827922811421395</v>
      </c>
      <c r="AU73" s="24">
        <v>798074.11935316783</v>
      </c>
      <c r="AV73" s="24">
        <v>0.97066911090742436</v>
      </c>
      <c r="AW73" s="26">
        <v>0.96241979835013747</v>
      </c>
      <c r="AX73" s="24">
        <v>0.96012832263977999</v>
      </c>
      <c r="AY73" s="24">
        <v>6.0970280358362092E-2</v>
      </c>
      <c r="AZ73" s="24">
        <v>18.09954751131222</v>
      </c>
      <c r="BA73" s="24">
        <v>-0.88132873875169848</v>
      </c>
      <c r="BB73" s="24">
        <v>-0.26384811011699383</v>
      </c>
      <c r="BC73" s="26">
        <v>-0.71601949831957967</v>
      </c>
      <c r="BD73" s="26">
        <v>-0.69773828238340485</v>
      </c>
      <c r="BE73" s="26">
        <v>2234046.7442938481</v>
      </c>
      <c r="BG73" s="1">
        <f t="shared" si="45"/>
        <v>4.802361396303902</v>
      </c>
      <c r="BH73" s="1">
        <f t="shared" si="46"/>
        <v>2.3161917530335967</v>
      </c>
      <c r="BI73" s="1">
        <f t="shared" si="32"/>
        <v>5.4411764705882346</v>
      </c>
      <c r="BJ73" s="1">
        <f t="shared" si="33"/>
        <v>5.998476309156306</v>
      </c>
      <c r="BK73" s="1">
        <f t="shared" si="47"/>
        <v>6.340286460637631</v>
      </c>
      <c r="BL73" s="1">
        <f t="shared" si="34"/>
        <v>1.0199127146164999</v>
      </c>
      <c r="BM73" s="1">
        <f t="shared" si="35"/>
        <v>1.4135497429969313</v>
      </c>
      <c r="BN73" s="1">
        <f t="shared" si="36"/>
        <v>7</v>
      </c>
      <c r="BO73" s="1">
        <f t="shared" si="37"/>
        <v>7</v>
      </c>
      <c r="BP73" s="1">
        <f>6*((O73-O130)/(O129-O130))+1</f>
        <v>1.3218944358886686</v>
      </c>
      <c r="BQ73" s="1">
        <f>6*((P73-P130)/(P129-P130))+1</f>
        <v>2.1999427917620138</v>
      </c>
      <c r="BR73" s="1">
        <f>6*((Q73-Q130)/(Q129-Q130))+1</f>
        <v>1.244343891402715</v>
      </c>
      <c r="BS73" s="1">
        <f>6*((R73-R130)/(R129-R130))+1</f>
        <v>5.971633242177842</v>
      </c>
      <c r="BT73" s="1">
        <f>6*((U73-U130)/(U129-U130))+1</f>
        <v>1.6644363740009709</v>
      </c>
      <c r="BU73" s="1">
        <f t="shared" si="38"/>
        <v>1.6604617766664198</v>
      </c>
      <c r="BV73" s="1">
        <f t="shared" si="39"/>
        <v>2.5076425311469248</v>
      </c>
      <c r="BW73" s="1">
        <f>6*((Y73-Y130)/(Y129-Y130))+1</f>
        <v>2.765605581168554</v>
      </c>
      <c r="BX73" s="1">
        <f>6*((Z73-Z130)/(Z129-Z130))+1</f>
        <v>1.8967962390932147</v>
      </c>
      <c r="BY73" s="1">
        <f>6*((AB73-AB130)/(AB129-AB130))+1</f>
        <v>3.375545182497711</v>
      </c>
      <c r="BZ73" s="1">
        <f>6*((AC73-AC130)/(AC129-AC130))+1</f>
        <v>1.6768235640811333</v>
      </c>
      <c r="CA73" s="1">
        <f>6*((AD73-AD130)/(AD129-AD130))+1</f>
        <v>1</v>
      </c>
      <c r="CB73" s="1">
        <f>6*((AE73-AE130)/(AE129-AE130))+1</f>
        <v>1.1799292262560606</v>
      </c>
      <c r="CC73" s="1">
        <f>6*((AF73-AF130)/(AF129-AF130))+1</f>
        <v>1.1468155832796243</v>
      </c>
      <c r="CD73" s="1">
        <f>6*((AH73-AH130)/(AH129-AH130))+1</f>
        <v>1.717208022625204</v>
      </c>
      <c r="CE73" s="1">
        <f t="shared" si="40"/>
        <v>4.400300924590252</v>
      </c>
      <c r="CF73" s="1">
        <f>6*((AN73-AN129)/(AN130-AN129))+1</f>
        <v>5.7414307604722072</v>
      </c>
      <c r="CG73" s="1">
        <f>6*((AO73-AO129)/(AO130-AO129))+1</f>
        <v>6.0317008427212251</v>
      </c>
      <c r="CH73" s="1">
        <f>6*((AQ73-AQ129)/(AQ130-AQ129))+1</f>
        <v>6.7916403344031284</v>
      </c>
      <c r="CI73" s="1">
        <f t="shared" si="41"/>
        <v>2.9356084996780427</v>
      </c>
      <c r="CJ73" s="1">
        <f>6*((AS73-AS130)/(AS129-AS130))+1</f>
        <v>1.5340270348138714</v>
      </c>
      <c r="CK73" s="1">
        <f t="shared" si="42"/>
        <v>6.6395842339323519</v>
      </c>
      <c r="CL73" s="1">
        <f>6*((AV73-AV130)/(AV129-AV130))+1</f>
        <v>6.3053455481934142</v>
      </c>
      <c r="CM73" s="1">
        <f>6*((AW73-AW130)/(AW129-AW130))+1</f>
        <v>6.8958682546617975</v>
      </c>
      <c r="CN73" s="1">
        <f>6*((AY73-AY130)/(AY129-AY130))+1</f>
        <v>7</v>
      </c>
      <c r="CO73" s="1">
        <f t="shared" si="43"/>
        <v>4.8921266968325785</v>
      </c>
      <c r="CP73" s="1">
        <f>6*((BB73-BB130)/(BB129-BB130))+1</f>
        <v>2.3027349973365276</v>
      </c>
      <c r="CQ73" s="1">
        <f>6*((BC73-BC130)/(BC129-BC130))+1</f>
        <v>1.9491450909642714</v>
      </c>
      <c r="CR73" s="1">
        <f t="shared" si="44"/>
        <v>3.677852608323779</v>
      </c>
      <c r="CS73" s="62" t="s">
        <v>438</v>
      </c>
    </row>
    <row r="74" spans="1:97">
      <c r="A74" s="6" t="s">
        <v>249</v>
      </c>
      <c r="B74" s="5" t="s">
        <v>139</v>
      </c>
      <c r="C74" s="20">
        <v>14.15</v>
      </c>
      <c r="D74" s="20">
        <v>0.10297038642109065</v>
      </c>
      <c r="E74" s="23">
        <v>10.57</v>
      </c>
      <c r="F74" s="23">
        <v>6251.7</v>
      </c>
      <c r="G74" s="23">
        <v>14587.3</v>
      </c>
      <c r="H74" s="21">
        <v>9.9499999999999993</v>
      </c>
      <c r="I74" s="31">
        <v>0</v>
      </c>
      <c r="J74" s="31">
        <v>178924.6978650369</v>
      </c>
      <c r="K74" s="31">
        <v>79815.236079151902</v>
      </c>
      <c r="L74" s="1">
        <v>44.3</v>
      </c>
      <c r="M74" s="1">
        <v>150.1</v>
      </c>
      <c r="N74" s="1">
        <v>343.7</v>
      </c>
      <c r="O74" s="1">
        <v>1.9262369086312747</v>
      </c>
      <c r="P74" s="1">
        <v>1126.5999999999999</v>
      </c>
      <c r="Q74" s="1">
        <v>153.6</v>
      </c>
      <c r="R74" s="1">
        <v>0.94801812004530006</v>
      </c>
      <c r="S74" s="1">
        <v>1.0751403655477243E-3</v>
      </c>
      <c r="T74" s="19">
        <v>4.5142650776453595E-5</v>
      </c>
      <c r="U74" s="24">
        <v>4.126707317073171</v>
      </c>
      <c r="V74" s="1">
        <v>5.4706832523406922E-3</v>
      </c>
      <c r="W74" s="1">
        <v>1000</v>
      </c>
      <c r="X74" s="17">
        <v>1.6702780787287829E-2</v>
      </c>
      <c r="Y74" s="25">
        <v>0.397887323943662</v>
      </c>
      <c r="Z74" s="25">
        <v>0.56868601238995753</v>
      </c>
      <c r="AA74" s="1">
        <v>5.4171180931744309E-4</v>
      </c>
      <c r="AB74" s="1">
        <v>2815.4252437703144</v>
      </c>
      <c r="AC74" s="1">
        <v>917.64681999035372</v>
      </c>
      <c r="AD74" s="1">
        <v>54.47</v>
      </c>
      <c r="AE74" s="24">
        <v>949.73803260773582</v>
      </c>
      <c r="AF74" s="24">
        <v>0.23022751895991334</v>
      </c>
      <c r="AG74" s="24">
        <v>0.21865583090914828</v>
      </c>
      <c r="AH74" s="24">
        <v>0.17465691585409895</v>
      </c>
      <c r="AI74" s="24">
        <v>2.3383893102202959</v>
      </c>
      <c r="AJ74" s="24">
        <v>70.399963885879373</v>
      </c>
      <c r="AK74" s="24">
        <v>17.650776453593355</v>
      </c>
      <c r="AL74" s="24">
        <v>2.1668472372697725</v>
      </c>
      <c r="AM74" s="24">
        <v>2.5575447570332481</v>
      </c>
      <c r="AN74" s="24">
        <v>7384</v>
      </c>
      <c r="AO74" s="1">
        <v>1476.8</v>
      </c>
      <c r="AP74" s="24">
        <v>0</v>
      </c>
      <c r="AQ74" s="24">
        <v>24.740566037735849</v>
      </c>
      <c r="AR74" s="24">
        <v>302</v>
      </c>
      <c r="AS74" s="24">
        <v>1094.3886723546404</v>
      </c>
      <c r="AT74" s="26">
        <v>31.938425424340917</v>
      </c>
      <c r="AU74" s="24">
        <v>41425.009930947708</v>
      </c>
      <c r="AV74" s="24">
        <v>0.96868008948545858</v>
      </c>
      <c r="AW74" s="26">
        <v>0.95704697986577181</v>
      </c>
      <c r="AX74" s="24">
        <v>0.97628635346756154</v>
      </c>
      <c r="AY74" s="24">
        <v>4.8459776715800019E-2</v>
      </c>
      <c r="AZ74" s="24">
        <v>2.6315789473684208</v>
      </c>
      <c r="BA74" s="24">
        <v>0.16878542911586331</v>
      </c>
      <c r="BB74" s="24">
        <v>-0.67689718891149686</v>
      </c>
      <c r="BC74" s="26">
        <v>-0.78404088512086045</v>
      </c>
      <c r="BD74" s="26">
        <v>-0.39926681542875359</v>
      </c>
      <c r="BE74" s="26">
        <v>109622.12638757064</v>
      </c>
      <c r="BG74" s="1">
        <f t="shared" si="45"/>
        <v>6.4517453798767974</v>
      </c>
      <c r="BH74" s="1">
        <f t="shared" si="46"/>
        <v>4.1100646642598235</v>
      </c>
      <c r="BI74" s="1">
        <f t="shared" si="32"/>
        <v>5.9515570934256052</v>
      </c>
      <c r="BJ74" s="1">
        <f t="shared" si="33"/>
        <v>5.0135036392987615</v>
      </c>
      <c r="BK74" s="1">
        <f t="shared" si="47"/>
        <v>6.5183583335577522</v>
      </c>
      <c r="BL74" s="1">
        <f t="shared" si="34"/>
        <v>1.0199127146164999</v>
      </c>
      <c r="BM74" s="1">
        <f t="shared" si="35"/>
        <v>1.3310645904132059</v>
      </c>
      <c r="BN74" s="1">
        <f t="shared" si="36"/>
        <v>1.0759348576524848</v>
      </c>
      <c r="BO74" s="1">
        <f t="shared" si="37"/>
        <v>1.8161383285302595</v>
      </c>
      <c r="BP74" s="1">
        <f>6*((O74-O130)/(O129-O130))+1</f>
        <v>1.135216951714987</v>
      </c>
      <c r="BQ74" s="1">
        <f>6*((P74-P130)/(P129-P130))+1</f>
        <v>4.1310068649885583</v>
      </c>
      <c r="BR74" s="1">
        <f>6*((Q74-Q130)/(Q129-Q130))+1</f>
        <v>3.6063348416289593</v>
      </c>
      <c r="BS74" s="1">
        <f>6*((R74-R130)/(R129-R130))+1</f>
        <v>5.5738030883748966</v>
      </c>
      <c r="BT74" s="1">
        <f>6*((U74-U130)/(U129-U130))+1</f>
        <v>1.5126802661309604</v>
      </c>
      <c r="BU74" s="1">
        <f t="shared" si="38"/>
        <v>2.244583534163735</v>
      </c>
      <c r="BV74" s="1">
        <f t="shared" si="39"/>
        <v>3.0710830698204106</v>
      </c>
      <c r="BW74" s="1">
        <f>6*((Y74-Y130)/(Y129-Y130))+1</f>
        <v>5.9975580321916855</v>
      </c>
      <c r="BX74" s="1">
        <f>6*((Z74-Z130)/(Z129-Z130))+1</f>
        <v>1.8701423237178831</v>
      </c>
      <c r="BY74" s="1">
        <f>6*((AB74-AB130)/(AB129-AB130))+1</f>
        <v>2.6530131390503167</v>
      </c>
      <c r="BZ74" s="1">
        <f>6*((AC74-AC130)/(AC129-AC130))+1</f>
        <v>1.0587263686580273</v>
      </c>
      <c r="CA74" s="1">
        <f>6*((AD74-AD130)/(AD129-AD130))+1</f>
        <v>1</v>
      </c>
      <c r="CB74" s="1">
        <f>6*((AE74-AE130)/(AE129-AE130))+1</f>
        <v>1.3150336625649794</v>
      </c>
      <c r="CC74" s="1">
        <f>6*((AF74-AF130)/(AF129-AF130))+1</f>
        <v>1.1731064308065198</v>
      </c>
      <c r="CD74" s="1">
        <f>6*((AH74-AH130)/(AH129-AH130))+1</f>
        <v>1.6595772848369319</v>
      </c>
      <c r="CE74" s="1">
        <f t="shared" si="40"/>
        <v>2.479737887559863</v>
      </c>
      <c r="CF74" s="1">
        <f>6*((AN74-AN129)/(AN130-AN129))+1</f>
        <v>5.5156360167370675</v>
      </c>
      <c r="CG74" s="1">
        <f>6*((AO74-AO129)/(AO130-AO129))+1</f>
        <v>5.5417481533494799</v>
      </c>
      <c r="CH74" s="1">
        <f>6*((AQ74-AQ129)/(AQ130-AQ129))+1</f>
        <v>6.6541837389283671</v>
      </c>
      <c r="CI74" s="1">
        <f t="shared" si="41"/>
        <v>4.117836445589182</v>
      </c>
      <c r="CJ74" s="1">
        <f>6*((AS74-AS130)/(AS129-AS130))+1</f>
        <v>1.251480574327974</v>
      </c>
      <c r="CK74" s="1">
        <f t="shared" si="42"/>
        <v>6.7339903382281232</v>
      </c>
      <c r="CL74" s="1">
        <f>6*((AV74-AV130)/(AV129-AV130))+1</f>
        <v>6.2180772128195638</v>
      </c>
      <c r="CM74" s="1">
        <f>6*((AW74-AW130)/(AW129-AW130))+1</f>
        <v>6.850512561343546</v>
      </c>
      <c r="CN74" s="1">
        <f>6*((AY74-AY130)/(AY129-AY130))+1</f>
        <v>6.1026759650179043</v>
      </c>
      <c r="CO74" s="1">
        <f t="shared" si="43"/>
        <v>6.693526315789474</v>
      </c>
      <c r="CP74" s="1">
        <f>6*((BB74-BB130)/(BB129-BB130))+1</f>
        <v>1.5301914054805514</v>
      </c>
      <c r="CQ74" s="1">
        <f>6*((BC74-BC130)/(BC129-BC130))+1</f>
        <v>1.7086099024645061</v>
      </c>
      <c r="CR74" s="1">
        <f t="shared" si="44"/>
        <v>3.5861716750788006</v>
      </c>
      <c r="CS74" s="62" t="s">
        <v>390</v>
      </c>
    </row>
    <row r="75" spans="1:97">
      <c r="A75" s="6" t="s">
        <v>251</v>
      </c>
      <c r="B75" s="5" t="s">
        <v>252</v>
      </c>
      <c r="C75" s="20">
        <v>16.45</v>
      </c>
      <c r="D75" s="20">
        <v>1.9827671422452141E-2</v>
      </c>
      <c r="E75" s="23">
        <v>33.69</v>
      </c>
      <c r="F75" s="23">
        <v>4086.5</v>
      </c>
      <c r="G75" s="23">
        <v>15412</v>
      </c>
      <c r="H75" s="21">
        <v>6.12</v>
      </c>
      <c r="I75" s="31">
        <v>18803.117948125957</v>
      </c>
      <c r="J75" s="31">
        <v>14142.746966821471</v>
      </c>
      <c r="K75" s="31">
        <v>56631.716969144152</v>
      </c>
      <c r="L75" s="1">
        <v>61.2</v>
      </c>
      <c r="M75" s="1">
        <v>22.6</v>
      </c>
      <c r="N75" s="1">
        <v>60</v>
      </c>
      <c r="O75" s="1">
        <v>0.19312003690401661</v>
      </c>
      <c r="P75" s="1">
        <v>66.2</v>
      </c>
      <c r="Q75" s="1">
        <v>27.2</v>
      </c>
      <c r="R75" s="1">
        <v>0.92655570704602164</v>
      </c>
      <c r="S75" s="1">
        <v>1.3881947914931423E-4</v>
      </c>
      <c r="T75" s="19">
        <v>8.2375037068766672E-6</v>
      </c>
      <c r="U75" s="24">
        <v>5.8320252912872315</v>
      </c>
      <c r="V75" s="1">
        <v>5.0605372387902605E-3</v>
      </c>
      <c r="W75" s="1">
        <v>1000</v>
      </c>
      <c r="X75" s="17">
        <v>1.5511219480048766E-2</v>
      </c>
      <c r="Y75" s="25">
        <v>0.17163662723648226</v>
      </c>
      <c r="Z75" s="25">
        <v>1.7210459629500177</v>
      </c>
      <c r="AA75" s="1">
        <v>1.8122508155128669E-4</v>
      </c>
      <c r="AB75" s="1">
        <v>2751.2273880523248</v>
      </c>
      <c r="AC75" s="1">
        <v>1794.7365350138543</v>
      </c>
      <c r="AD75" s="1">
        <v>54.47</v>
      </c>
      <c r="AE75" s="24">
        <v>329.10130629352869</v>
      </c>
      <c r="AF75" s="24">
        <v>0.28254637714586972</v>
      </c>
      <c r="AG75" s="24">
        <v>9.2986381807209736E-2</v>
      </c>
      <c r="AH75" s="24">
        <v>0.23905235757356091</v>
      </c>
      <c r="AI75" s="24">
        <v>2.2636660186497086</v>
      </c>
      <c r="AJ75" s="24">
        <v>69.02369106066098</v>
      </c>
      <c r="AK75" s="24">
        <v>28.205212692345711</v>
      </c>
      <c r="AL75" s="24">
        <v>4.3823519720583874</v>
      </c>
      <c r="AM75" s="24">
        <v>14.894859813084112</v>
      </c>
      <c r="AN75" s="24">
        <v>3468.457142857143</v>
      </c>
      <c r="AO75" s="1">
        <v>682</v>
      </c>
      <c r="AP75" s="24">
        <v>2023.2666666666667</v>
      </c>
      <c r="AQ75" s="24">
        <v>21.083594566353188</v>
      </c>
      <c r="AR75" s="24">
        <v>273.7</v>
      </c>
      <c r="AS75" s="24">
        <v>1664.2092212263997</v>
      </c>
      <c r="AT75" s="26">
        <v>83.627137632211941</v>
      </c>
      <c r="AU75" s="24">
        <v>14784.148860043611</v>
      </c>
      <c r="AV75" s="24">
        <v>0.90336223303023899</v>
      </c>
      <c r="AW75" s="26">
        <v>0.62703531401987733</v>
      </c>
      <c r="AX75" s="24">
        <v>0.29181645168111653</v>
      </c>
      <c r="AY75" s="24">
        <v>3.6083769189404202E-2</v>
      </c>
      <c r="AZ75" s="24">
        <v>15.213575190169689</v>
      </c>
      <c r="BA75" s="24">
        <v>-0.13765082487612776</v>
      </c>
      <c r="BB75" s="24">
        <v>-0.31183841745811236</v>
      </c>
      <c r="BC75" s="26">
        <v>-0.88829421315668544</v>
      </c>
      <c r="BD75" s="26">
        <v>-0.75087385447443533</v>
      </c>
      <c r="BE75" s="26">
        <v>49828.87820017364</v>
      </c>
      <c r="BG75" s="1">
        <f t="shared" si="45"/>
        <v>6.0975359342915816</v>
      </c>
      <c r="BH75" s="1">
        <f t="shared" si="46"/>
        <v>1.4899465933894336</v>
      </c>
      <c r="BI75" s="1">
        <f t="shared" si="32"/>
        <v>1.9515570934256055</v>
      </c>
      <c r="BJ75" s="1">
        <f t="shared" si="33"/>
        <v>5.7493613526296405</v>
      </c>
      <c r="BK75" s="1">
        <f t="shared" si="47"/>
        <v>6.4802851525981895</v>
      </c>
      <c r="BL75" s="1">
        <f t="shared" si="34"/>
        <v>1.0836789595518377</v>
      </c>
      <c r="BM75" s="1">
        <f t="shared" si="35"/>
        <v>1.0189779945390203</v>
      </c>
      <c r="BN75" s="1">
        <f t="shared" si="36"/>
        <v>1.0514946359213684</v>
      </c>
      <c r="BO75" s="1">
        <f t="shared" si="37"/>
        <v>1.0812680115273776</v>
      </c>
      <c r="BP75" s="1">
        <f>6*((O75-O130)/(O129-O130))+1</f>
        <v>1.0113545871453915</v>
      </c>
      <c r="BQ75" s="1">
        <f>6*((P75-P130)/(P129-P130))+1</f>
        <v>1.0978260869565217</v>
      </c>
      <c r="BR75" s="1">
        <f>6*((Q75-Q130)/(Q129-Q130))+1</f>
        <v>1.318552036199095</v>
      </c>
      <c r="BS75" s="1">
        <f>6*((R75-R130)/(R129-R130))+1</f>
        <v>4.7772160496664142</v>
      </c>
      <c r="BT75" s="1">
        <f>6*((U75-U130)/(U129-U130))+1</f>
        <v>1.7245399415774985</v>
      </c>
      <c r="BU75" s="1">
        <f t="shared" si="38"/>
        <v>2.151275084099594</v>
      </c>
      <c r="BV75" s="1">
        <f t="shared" si="39"/>
        <v>2.9233338727553262</v>
      </c>
      <c r="BW75" s="1">
        <f>6*((Y75-Y130)/(Y129-Y130))+1</f>
        <v>3.1557962605147614</v>
      </c>
      <c r="BX75" s="1">
        <f>6*((Z75-Z130)/(Z129-Z130))+1</f>
        <v>1.882924947452365</v>
      </c>
      <c r="BY75" s="1">
        <f>6*((AB75-AB130)/(AB129-AB130))+1</f>
        <v>2.6153208226815887</v>
      </c>
      <c r="BZ75" s="1">
        <f>6*((AC75-AC130)/(AC129-AC130))+1</f>
        <v>1.1172953897160853</v>
      </c>
      <c r="CA75" s="1">
        <f>6*((AD75-AD130)/(AD129-AD130))+1</f>
        <v>1</v>
      </c>
      <c r="CB75" s="1">
        <f>6*((AE75-AE130)/(AE129-AE130))+1</f>
        <v>1.1022400665417031</v>
      </c>
      <c r="CC75" s="1">
        <f>6*((AF75-AF130)/(AF129-AF130))+1</f>
        <v>1.2134222173756901</v>
      </c>
      <c r="CD75" s="1">
        <f>6*((AH75-AH130)/(AH129-AH130))+1</f>
        <v>1.6798690978568704</v>
      </c>
      <c r="CE75" s="1">
        <f t="shared" si="40"/>
        <v>1.7855706587245201</v>
      </c>
      <c r="CF75" s="1">
        <f>6*((AN75-AN129)/(AN130-AN129))+1</f>
        <v>6.3909914583336294</v>
      </c>
      <c r="CG75" s="1">
        <f>6*((AO75-AO129)/(AO130-AO129))+1</f>
        <v>6.3265657100381532</v>
      </c>
      <c r="CH75" s="1">
        <f>6*((AQ75-AQ129)/(AQ130-AQ129))+1</f>
        <v>6.7501036919611055</v>
      </c>
      <c r="CI75" s="1">
        <f t="shared" si="41"/>
        <v>3.7898261429491304</v>
      </c>
      <c r="CJ75" s="1">
        <f>6*((AS75-AS130)/(AS129-AS130))+1</f>
        <v>1.5808576394141243</v>
      </c>
      <c r="CK75" s="1">
        <f t="shared" si="42"/>
        <v>6.3554084735464613</v>
      </c>
      <c r="CL75" s="1">
        <f>6*((AV75-AV130)/(AV129-AV130))+1</f>
        <v>3.3522555881326186</v>
      </c>
      <c r="CM75" s="1">
        <f>6*((AW75-AW130)/(AW129-AW130))+1</f>
        <v>4.0646548311584789</v>
      </c>
      <c r="CN75" s="1">
        <f>6*((AY75-AY130)/(AY129-AY130))+1</f>
        <v>5.2149987517062906</v>
      </c>
      <c r="CO75" s="1">
        <f t="shared" si="43"/>
        <v>5.2282270333528373</v>
      </c>
      <c r="CP75" s="1">
        <f>6*((BB75-BB130)/(BB129-BB130))+1</f>
        <v>2.2129766458210529</v>
      </c>
      <c r="CQ75" s="1">
        <f>6*((BC75-BC130)/(BC129-BC130))+1</f>
        <v>1.3399524097249891</v>
      </c>
      <c r="CR75" s="1">
        <f t="shared" si="44"/>
        <v>2.9504719249534146</v>
      </c>
      <c r="CS75" s="62" t="s">
        <v>391</v>
      </c>
    </row>
    <row r="76" spans="1:97">
      <c r="A76" s="6" t="s">
        <v>253</v>
      </c>
      <c r="B76" s="5" t="s">
        <v>179</v>
      </c>
      <c r="C76" s="20">
        <v>26.95</v>
      </c>
      <c r="D76" s="20">
        <v>4.8006116454066237E-2</v>
      </c>
      <c r="E76" s="23">
        <v>14.68</v>
      </c>
      <c r="F76" s="23">
        <v>3558.4</v>
      </c>
      <c r="G76" s="23">
        <v>16012.7</v>
      </c>
      <c r="H76" s="21">
        <v>8.66</v>
      </c>
      <c r="I76" s="31">
        <v>0</v>
      </c>
      <c r="J76" s="31">
        <v>99357.557677878067</v>
      </c>
      <c r="K76" s="31">
        <v>100455.2365536018</v>
      </c>
      <c r="L76" s="1">
        <v>44.3</v>
      </c>
      <c r="M76" s="1">
        <v>65.2</v>
      </c>
      <c r="N76" s="1">
        <v>0</v>
      </c>
      <c r="O76" s="1">
        <v>1.5847249607661664</v>
      </c>
      <c r="P76" s="1">
        <v>310.5</v>
      </c>
      <c r="Q76" s="1">
        <v>51.5</v>
      </c>
      <c r="R76" s="1">
        <v>0.96791990192071919</v>
      </c>
      <c r="S76" s="1">
        <v>2.1110407430863414E-3</v>
      </c>
      <c r="T76" s="19">
        <v>4.0239829383123417E-5</v>
      </c>
      <c r="U76" s="24">
        <v>2.5433958103638368</v>
      </c>
      <c r="V76" s="1">
        <v>5.7924190506232725E-4</v>
      </c>
      <c r="W76" s="1">
        <v>900</v>
      </c>
      <c r="X76" s="17">
        <v>1.7464085952275561E-2</v>
      </c>
      <c r="Y76" s="25">
        <v>0.15303207114401834</v>
      </c>
      <c r="Z76" s="25">
        <v>7.3642243604787607</v>
      </c>
      <c r="AA76" s="1">
        <v>5.2311778198060443E-4</v>
      </c>
      <c r="AB76" s="1">
        <v>2753.2197155044064</v>
      </c>
      <c r="AC76" s="1">
        <v>1206.0651278460703</v>
      </c>
      <c r="AD76" s="1">
        <v>54.47</v>
      </c>
      <c r="AE76" s="24">
        <v>353.50631373243829</v>
      </c>
      <c r="AF76" s="24">
        <v>1.3279143696430729</v>
      </c>
      <c r="AG76" s="24">
        <v>0.4694261137648571</v>
      </c>
      <c r="AH76" s="24">
        <v>0.28469679288559818</v>
      </c>
      <c r="AI76" s="24">
        <v>1.6900728340911835</v>
      </c>
      <c r="AJ76" s="24">
        <v>76.375196169168248</v>
      </c>
      <c r="AK76" s="24">
        <v>19.677276568347349</v>
      </c>
      <c r="AL76" s="24">
        <v>2.6960685686692689</v>
      </c>
      <c r="AM76" s="24">
        <v>6.1349693251533743</v>
      </c>
      <c r="AN76" s="24">
        <v>4141.833333333333</v>
      </c>
      <c r="AO76" s="1">
        <v>776.59375</v>
      </c>
      <c r="AP76" s="24">
        <v>0</v>
      </c>
      <c r="AQ76" s="24">
        <v>20.615606936416185</v>
      </c>
      <c r="AR76" s="24">
        <v>550.66666666666663</v>
      </c>
      <c r="AS76" s="24">
        <v>1407.2148368274918</v>
      </c>
      <c r="AT76" s="26">
        <v>34.696868938875703</v>
      </c>
      <c r="AU76" s="24">
        <v>48531.854969460801</v>
      </c>
      <c r="AV76" s="24">
        <v>0.93971991069616401</v>
      </c>
      <c r="AW76" s="26">
        <v>0.89303836005682968</v>
      </c>
      <c r="AX76" s="24">
        <v>0.8684798051552669</v>
      </c>
      <c r="AY76" s="24">
        <v>4.8100437538557458E-2</v>
      </c>
      <c r="AZ76" s="24">
        <v>4.2918454935622314</v>
      </c>
      <c r="BA76" s="24">
        <v>-0.67511514385531146</v>
      </c>
      <c r="BB76" s="24">
        <v>-0.1438217333135178</v>
      </c>
      <c r="BC76" s="26">
        <v>-0.50480203072414676</v>
      </c>
      <c r="BD76" s="26">
        <v>-0.14954022888259053</v>
      </c>
      <c r="BE76" s="26">
        <v>127302.63118493459</v>
      </c>
      <c r="BG76" s="1">
        <f t="shared" si="45"/>
        <v>4.4804928131416837</v>
      </c>
      <c r="BH76" s="1">
        <f t="shared" si="46"/>
        <v>2.3779480621599571</v>
      </c>
      <c r="BI76" s="1">
        <f t="shared" si="32"/>
        <v>5.2404844290657442</v>
      </c>
      <c r="BJ76" s="1">
        <f t="shared" si="33"/>
        <v>5.9288396726047186</v>
      </c>
      <c r="BK76" s="1">
        <f t="shared" si="47"/>
        <v>6.4525531775740488</v>
      </c>
      <c r="BL76" s="1">
        <f t="shared" si="34"/>
        <v>1.0199127146164999</v>
      </c>
      <c r="BM76" s="1">
        <f t="shared" si="35"/>
        <v>1.1803694579117527</v>
      </c>
      <c r="BN76" s="1">
        <f t="shared" si="36"/>
        <v>1.0976936849354466</v>
      </c>
      <c r="BO76" s="1">
        <f t="shared" si="37"/>
        <v>1.3268011527377521</v>
      </c>
      <c r="BP76" s="1">
        <f>6*((O76-O130)/(O129-O130))+1</f>
        <v>1.1108097821343326</v>
      </c>
      <c r="BQ76" s="1">
        <f>6*((P76-P130)/(P129-P130))+1</f>
        <v>1.7966247139588101</v>
      </c>
      <c r="BR76" s="1">
        <f>6*((Q76-Q130)/(Q129-Q130))+1</f>
        <v>1.7583710407239819</v>
      </c>
      <c r="BS76" s="1">
        <f>6*((R76-R130)/(R129-R130))+1</f>
        <v>6.3124666062978481</v>
      </c>
      <c r="BT76" s="1">
        <f>6*((U76-U130)/(U129-U130))+1</f>
        <v>1.3159780281821671</v>
      </c>
      <c r="BU76" s="1">
        <f t="shared" si="38"/>
        <v>1.1317778610249012</v>
      </c>
      <c r="BV76" s="1">
        <f t="shared" si="39"/>
        <v>3.1654820958420506</v>
      </c>
      <c r="BW76" s="1">
        <f>6*((Y76-Y130)/(Y129-Y130))+1</f>
        <v>2.9221186760827962</v>
      </c>
      <c r="BX76" s="1">
        <f>6*((Z76-Z130)/(Z129-Z130))+1</f>
        <v>1.9455222514346038</v>
      </c>
      <c r="BY76" s="1">
        <f>6*((AB76-AB130)/(AB129-AB130))+1</f>
        <v>2.6164905726022689</v>
      </c>
      <c r="BZ76" s="1">
        <f>6*((AC76-AC130)/(AC129-AC130))+1</f>
        <v>1.0779859468482449</v>
      </c>
      <c r="CA76" s="1">
        <f>6*((AD76-AD130)/(AD129-AD130))+1</f>
        <v>1</v>
      </c>
      <c r="CB76" s="1">
        <f>6*((AE76-AE130)/(AE129-AE130))+1</f>
        <v>1.1106076494991952</v>
      </c>
      <c r="CC76" s="1">
        <f>6*((AF76-AF130)/(AF129-AF130))+1</f>
        <v>2.0189603031260361</v>
      </c>
      <c r="CD76" s="1">
        <f>6*((AH76-AH130)/(AH129-AH130))+1</f>
        <v>1.6942522330916212</v>
      </c>
      <c r="CE76" s="1">
        <f t="shared" si="40"/>
        <v>5.4935374480357622</v>
      </c>
      <c r="CF76" s="1">
        <f>6*((AN76-AN129)/(AN130-AN129))+1</f>
        <v>6.2404520480703471</v>
      </c>
      <c r="CG76" s="1">
        <f>6*((AO76-AO129)/(AO130-AO129))+1</f>
        <v>6.2331600284163375</v>
      </c>
      <c r="CH76" s="1">
        <f>6*((AQ76-AQ129)/(AQ130-AQ129))+1</f>
        <v>6.7623786992546382</v>
      </c>
      <c r="CI76" s="1">
        <f t="shared" si="41"/>
        <v>7</v>
      </c>
      <c r="CJ76" s="1">
        <f>6*((AS76-AS130)/(AS129-AS130))+1</f>
        <v>1.4323055097225279</v>
      </c>
      <c r="CK76" s="1">
        <f t="shared" si="42"/>
        <v>6.7137867648608491</v>
      </c>
      <c r="CL76" s="1">
        <f>6*((AV76-AV130)/(AV129-AV130))+1</f>
        <v>4.9474490701759084</v>
      </c>
      <c r="CM76" s="1">
        <f>6*((AW76-AW130)/(AW129-AW130))+1</f>
        <v>6.3101713348110033</v>
      </c>
      <c r="CN76" s="1">
        <f>6*((AY76-AY130)/(AY129-AY130))+1</f>
        <v>6.0769021281154902</v>
      </c>
      <c r="CO76" s="1">
        <f t="shared" si="43"/>
        <v>6.5001716738197421</v>
      </c>
      <c r="CP76" s="1">
        <f>6*((BB76-BB130)/(BB129-BB130))+1</f>
        <v>2.5272255313036744</v>
      </c>
      <c r="CQ76" s="1">
        <f>6*((BC76-BC130)/(BC129-BC130))+1</f>
        <v>2.6960459668745806</v>
      </c>
      <c r="CR76" s="1">
        <f t="shared" si="44"/>
        <v>3.4869224088934407</v>
      </c>
      <c r="CS76" s="62" t="s">
        <v>390</v>
      </c>
    </row>
    <row r="77" spans="1:97">
      <c r="A77" s="6" t="s">
        <v>254</v>
      </c>
      <c r="B77" s="5" t="s">
        <v>136</v>
      </c>
      <c r="C77" s="20">
        <v>18.920000000000002</v>
      </c>
      <c r="D77" s="20">
        <v>6.707174251505256E-2</v>
      </c>
      <c r="E77" s="23">
        <v>12.58</v>
      </c>
      <c r="F77" s="23">
        <v>3777</v>
      </c>
      <c r="G77" s="23">
        <v>23741.3</v>
      </c>
      <c r="H77" s="21">
        <v>9.25</v>
      </c>
      <c r="I77" s="31">
        <v>0</v>
      </c>
      <c r="J77" s="31">
        <v>387153.49763489806</v>
      </c>
      <c r="K77" s="31">
        <v>226763.46660055409</v>
      </c>
      <c r="L77" s="1">
        <v>432.1</v>
      </c>
      <c r="M77" s="1">
        <v>164.3</v>
      </c>
      <c r="N77" s="1">
        <v>0</v>
      </c>
      <c r="O77" s="1">
        <v>20.909243720635445</v>
      </c>
      <c r="P77" s="1">
        <v>616.6</v>
      </c>
      <c r="Q77" s="1">
        <v>103.3</v>
      </c>
      <c r="R77" s="1">
        <v>0.97243342707356872</v>
      </c>
      <c r="S77" s="1">
        <v>2.1778713984790601E-3</v>
      </c>
      <c r="T77" s="19">
        <v>1.377809008115295E-5</v>
      </c>
      <c r="U77" s="24">
        <v>4.4704422615970305</v>
      </c>
      <c r="V77" s="1">
        <v>4.5745528375612408E-3</v>
      </c>
      <c r="W77" s="1">
        <v>999.99999999999989</v>
      </c>
      <c r="X77" s="17">
        <v>4.5261025916587441E-2</v>
      </c>
      <c r="Y77" s="25">
        <v>0.3306741619476708</v>
      </c>
      <c r="Z77" s="25">
        <v>0.87118015608397759</v>
      </c>
      <c r="AA77" s="1">
        <v>2.0667135121729425E-3</v>
      </c>
      <c r="AB77" s="1">
        <v>2460.5188828724563</v>
      </c>
      <c r="AC77" s="1">
        <v>9388.3613445944084</v>
      </c>
      <c r="AD77" s="1">
        <v>54.47</v>
      </c>
      <c r="AE77" s="24">
        <v>3847.2360416843248</v>
      </c>
      <c r="AF77" s="24">
        <v>0.1653370809738354</v>
      </c>
      <c r="AG77" s="24">
        <v>0.63609077694941929</v>
      </c>
      <c r="AH77" s="24">
        <v>0.4004877443888728</v>
      </c>
      <c r="AI77" s="24">
        <v>1.8297303627771118</v>
      </c>
      <c r="AJ77" s="24">
        <v>73.072100745394678</v>
      </c>
      <c r="AK77" s="24">
        <v>25.751250361674863</v>
      </c>
      <c r="AL77" s="24">
        <v>2.8796208269609664</v>
      </c>
      <c r="AM77" s="24">
        <v>10.700909577314071</v>
      </c>
      <c r="AN77" s="24">
        <v>10368.428571428571</v>
      </c>
      <c r="AO77" s="1">
        <v>1099.6818181818182</v>
      </c>
      <c r="AP77" s="24">
        <v>0</v>
      </c>
      <c r="AQ77" s="24">
        <v>24.338750000000001</v>
      </c>
      <c r="AR77" s="24">
        <v>217.2</v>
      </c>
      <c r="AS77" s="24">
        <v>929.55488157731577</v>
      </c>
      <c r="AT77" s="26">
        <v>75.10680306975847</v>
      </c>
      <c r="AU77" s="24">
        <v>129353.68832023599</v>
      </c>
      <c r="AV77" s="24">
        <v>0.95674080472180234</v>
      </c>
      <c r="AW77" s="26">
        <v>0.68826027495861231</v>
      </c>
      <c r="AX77" s="24">
        <v>0.92715756136183691</v>
      </c>
      <c r="AY77" s="24">
        <v>4.7327164134319331E-2</v>
      </c>
      <c r="AZ77" s="24">
        <v>9.4736842105263168</v>
      </c>
      <c r="BA77" s="24">
        <v>-2.0905529551470833E-2</v>
      </c>
      <c r="BB77" s="24">
        <v>-0.61431398668398829</v>
      </c>
      <c r="BC77" s="26">
        <v>-0.90351037386815747</v>
      </c>
      <c r="BD77" s="26">
        <v>-0.42462769076066537</v>
      </c>
      <c r="BE77" s="26">
        <v>335190.87952423893</v>
      </c>
      <c r="BG77" s="1">
        <f t="shared" si="45"/>
        <v>5.7171457905544152</v>
      </c>
      <c r="BH77" s="1">
        <f t="shared" si="46"/>
        <v>2.9787726969540667</v>
      </c>
      <c r="BI77" s="1">
        <f t="shared" si="32"/>
        <v>5.6038062283737027</v>
      </c>
      <c r="BJ77" s="1">
        <f t="shared" si="33"/>
        <v>5.8545469993486075</v>
      </c>
      <c r="BK77" s="1">
        <f t="shared" si="47"/>
        <v>6.0957538731432566</v>
      </c>
      <c r="BL77" s="1">
        <f t="shared" si="34"/>
        <v>1.0199127146164999</v>
      </c>
      <c r="BM77" s="1">
        <f t="shared" si="35"/>
        <v>1.7254367709154528</v>
      </c>
      <c r="BN77" s="1">
        <f t="shared" si="36"/>
        <v>1.2308486703440167</v>
      </c>
      <c r="BO77" s="1">
        <f t="shared" si="37"/>
        <v>1.8979827089337176</v>
      </c>
      <c r="BP77" s="1">
        <f>6*((O77-O130)/(O129-O130))+1</f>
        <v>2.4918941318478218</v>
      </c>
      <c r="BQ77" s="1">
        <f>6*((P77-P130)/(P129-P130))+1</f>
        <v>2.6721967963386728</v>
      </c>
      <c r="BR77" s="1">
        <f>6*((Q77-Q130)/(Q129-Q130))+1</f>
        <v>2.6959276018099549</v>
      </c>
      <c r="BS77" s="1">
        <f>6*((R77-R130)/(R129-R130))+1</f>
        <v>6.4799881070613239</v>
      </c>
      <c r="BT77" s="1">
        <f>6*((U77-U130)/(U129-U130))+1</f>
        <v>1.5553840755598274</v>
      </c>
      <c r="BU77" s="1">
        <f t="shared" si="38"/>
        <v>2.0407133579438588</v>
      </c>
      <c r="BV77" s="1">
        <f t="shared" si="39"/>
        <v>6.6121998900859866</v>
      </c>
      <c r="BW77" s="1">
        <f>6*((Y77-Y130)/(Y129-Y130))+1</f>
        <v>5.153344966359942</v>
      </c>
      <c r="BX77" s="1">
        <f>6*((Z77-Z130)/(Z129-Z130))+1</f>
        <v>1.8734977586397978</v>
      </c>
      <c r="BY77" s="1">
        <f>6*((AB77-AB130)/(AB129-AB130))+1</f>
        <v>2.4446379108339733</v>
      </c>
      <c r="BZ77" s="1">
        <f>6*((AC77-AC130)/(AC129-AC130))+1</f>
        <v>1.624371420549942</v>
      </c>
      <c r="CA77" s="1">
        <f>6*((AD77-AD130)/(AD129-AD130))+1</f>
        <v>1</v>
      </c>
      <c r="CB77" s="1">
        <f>6*((AE77-AE130)/(AE129-AE130))+1</f>
        <v>2.3084795781544853</v>
      </c>
      <c r="CC77" s="1">
        <f>6*((AF77-AF130)/(AF129-AF130))+1</f>
        <v>1.1231032552989757</v>
      </c>
      <c r="CD77" s="1">
        <f>6*((AH77-AH130)/(AH129-AH130))+1</f>
        <v>1.7307394171929626</v>
      </c>
      <c r="CE77" s="1">
        <f t="shared" si="40"/>
        <v>3.8275155991078407</v>
      </c>
      <c r="CF77" s="1">
        <f>6*((AN77-AN129)/(AN130-AN129))+1</f>
        <v>4.8484396954682145</v>
      </c>
      <c r="CG77" s="1">
        <f>6*((AO77-AO129)/(AO130-AO129))+1</f>
        <v>5.9141298469043626</v>
      </c>
      <c r="CH77" s="1">
        <f>6*((AQ77-AQ129)/(AQ130-AQ129))+1</f>
        <v>6.6647231089423338</v>
      </c>
      <c r="CI77" s="1">
        <f t="shared" si="41"/>
        <v>3.1349645846748229</v>
      </c>
      <c r="CJ77" s="1">
        <f>6*((AS77-AS130)/(AS129-AS130))+1</f>
        <v>1.1562006298950143</v>
      </c>
      <c r="CK77" s="1">
        <f t="shared" si="42"/>
        <v>6.4178136681930802</v>
      </c>
      <c r="CL77" s="1">
        <f>6*((AV77-AV130)/(AV129-AV130))+1</f>
        <v>5.6942409708504318</v>
      </c>
      <c r="CM77" s="1">
        <f>6*((AW77-AW130)/(AW129-AW130))+1</f>
        <v>4.5814972593625232</v>
      </c>
      <c r="CN77" s="1">
        <f>6*((AY77-AY130)/(AY129-AY130))+1</f>
        <v>6.0214385887520834</v>
      </c>
      <c r="CO77" s="1">
        <f t="shared" si="43"/>
        <v>5.8966947368421057</v>
      </c>
      <c r="CP77" s="1">
        <f>6*((BB77-BB130)/(BB129-BB130))+1</f>
        <v>1.6472434806959093</v>
      </c>
      <c r="CQ77" s="1">
        <f>6*((BC77-BC130)/(BC129-BC130))+1</f>
        <v>1.2861454784480788</v>
      </c>
      <c r="CR77" s="1">
        <f t="shared" si="44"/>
        <v>3.541127901864813</v>
      </c>
      <c r="CS77" s="62" t="s">
        <v>390</v>
      </c>
    </row>
    <row r="78" spans="1:97">
      <c r="A78" s="6" t="s">
        <v>256</v>
      </c>
      <c r="B78" s="5" t="s">
        <v>245</v>
      </c>
      <c r="C78" s="20">
        <v>28.41</v>
      </c>
      <c r="D78" s="20">
        <v>3.6192602040816327E-2</v>
      </c>
      <c r="E78" s="23">
        <v>29.34</v>
      </c>
      <c r="F78" s="23">
        <v>3019.9</v>
      </c>
      <c r="G78" s="23">
        <v>4831.8</v>
      </c>
      <c r="H78" s="21">
        <v>7.17</v>
      </c>
      <c r="I78" s="31">
        <v>0</v>
      </c>
      <c r="J78" s="31">
        <v>25787.342077508521</v>
      </c>
      <c r="K78" s="31">
        <v>26467.110449435007</v>
      </c>
      <c r="L78" s="1">
        <v>1.5</v>
      </c>
      <c r="M78" s="1">
        <v>55.9</v>
      </c>
      <c r="N78" s="1">
        <v>0</v>
      </c>
      <c r="O78" s="1">
        <v>5.4528061224489797E-2</v>
      </c>
      <c r="P78" s="1">
        <v>82.3</v>
      </c>
      <c r="Q78" s="1">
        <v>103.8</v>
      </c>
      <c r="R78" s="1">
        <v>0.94379746835443035</v>
      </c>
      <c r="S78" s="1">
        <v>0</v>
      </c>
      <c r="T78" s="19">
        <v>0</v>
      </c>
      <c r="U78" s="24">
        <v>5.912967189728958</v>
      </c>
      <c r="V78" s="1">
        <v>3.2898366619662114E-3</v>
      </c>
      <c r="W78" s="1">
        <v>829.49308755760376</v>
      </c>
      <c r="X78" s="17">
        <v>1.2914540816326531E-2</v>
      </c>
      <c r="Y78" s="25">
        <v>0.23995535714285715</v>
      </c>
      <c r="Z78" s="25">
        <v>2.0091401869158876</v>
      </c>
      <c r="AA78" s="1">
        <v>3.1887755102040814E-4</v>
      </c>
      <c r="AB78" s="1">
        <v>8583.0353443877557</v>
      </c>
      <c r="AC78" s="1">
        <v>38.200774621502063</v>
      </c>
      <c r="AD78" s="1">
        <v>54.47</v>
      </c>
      <c r="AE78" s="24">
        <v>47.543445952495041</v>
      </c>
      <c r="AF78" s="24">
        <v>6.0586734693877551</v>
      </c>
      <c r="AG78" s="24">
        <v>0.28805021463565234</v>
      </c>
      <c r="AH78" s="24">
        <v>0.26482780612244899</v>
      </c>
      <c r="AI78" s="24">
        <v>2.4394132653061225</v>
      </c>
      <c r="AJ78" s="24">
        <v>71.508290816326522</v>
      </c>
      <c r="AK78" s="24">
        <v>28.220663265306122</v>
      </c>
      <c r="AL78" s="24">
        <v>3.8265306122448979</v>
      </c>
      <c r="AM78" s="24">
        <v>21.857923497267759</v>
      </c>
      <c r="AN78" s="24">
        <v>896</v>
      </c>
      <c r="AO78" s="1">
        <v>368.94117647058823</v>
      </c>
      <c r="AP78" s="24">
        <v>0</v>
      </c>
      <c r="AQ78" s="24">
        <v>14.195121951219512</v>
      </c>
      <c r="AR78" s="24">
        <v>117</v>
      </c>
      <c r="AS78" s="24">
        <v>6997.1913026147959</v>
      </c>
      <c r="AT78" s="26">
        <v>351.13711734693879</v>
      </c>
      <c r="AU78" s="24">
        <v>6090.6847291935692</v>
      </c>
      <c r="AV78" s="24">
        <v>0.94957264957264953</v>
      </c>
      <c r="AW78" s="26">
        <v>0.7367521367521368</v>
      </c>
      <c r="AX78" s="24">
        <v>0.60512820512820509</v>
      </c>
      <c r="AY78" s="24">
        <v>6.001218656411364E-2</v>
      </c>
      <c r="AZ78" s="24">
        <v>12.5</v>
      </c>
      <c r="BA78" s="24">
        <v>-2.0687956499291496E-3</v>
      </c>
      <c r="BB78" s="24">
        <v>-0.18307838891422812</v>
      </c>
      <c r="BC78" s="26">
        <v>-0.35397455019047458</v>
      </c>
      <c r="BD78" s="26">
        <v>-0.19819372891938047</v>
      </c>
      <c r="BE78" s="26">
        <v>20493.977801235011</v>
      </c>
      <c r="BG78" s="1">
        <f t="shared" si="45"/>
        <v>4.2556468172484596</v>
      </c>
      <c r="BH78" s="1">
        <f t="shared" si="46"/>
        <v>2.0056628583973573</v>
      </c>
      <c r="BI78" s="1">
        <f t="shared" si="32"/>
        <v>2.7041522491349479</v>
      </c>
      <c r="BJ78" s="1">
        <f t="shared" si="33"/>
        <v>6.1118525021949077</v>
      </c>
      <c r="BK78" s="1">
        <f t="shared" si="47"/>
        <v>6.9687317018747281</v>
      </c>
      <c r="BL78" s="1">
        <f t="shared" si="34"/>
        <v>1.0199127146164999</v>
      </c>
      <c r="BM78" s="1">
        <f t="shared" si="35"/>
        <v>1.041032121393437</v>
      </c>
      <c r="BN78" s="1">
        <f t="shared" si="36"/>
        <v>1.0196949049023043</v>
      </c>
      <c r="BO78" s="1">
        <f t="shared" si="37"/>
        <v>1.2731988472622477</v>
      </c>
      <c r="BP78" s="1">
        <f>6*((O78-O130)/(O129-O130))+1</f>
        <v>1.0014496983879877</v>
      </c>
      <c r="BQ78" s="1">
        <f>6*((P78-P130)/(P129-P130))+1</f>
        <v>1.1438787185354691</v>
      </c>
      <c r="BR78" s="1">
        <f>6*((Q78-Q130)/(Q129-Q130))+1</f>
        <v>2.704977375565611</v>
      </c>
      <c r="BS78" s="1">
        <f>6*((R78-R130)/(R129-R130))+1</f>
        <v>5.4171517168835877</v>
      </c>
      <c r="BT78" s="1">
        <f>6*((U78-U130)/(U129-U130))+1</f>
        <v>1.7345957344520173</v>
      </c>
      <c r="BU78" s="1">
        <f t="shared" si="38"/>
        <v>1.7484397013516482</v>
      </c>
      <c r="BV78" s="1">
        <f t="shared" si="39"/>
        <v>2.6013553180052056</v>
      </c>
      <c r="BW78" s="1">
        <f>6*((Y78-Y130)/(Y129-Y130))+1</f>
        <v>4.0138955183867759</v>
      </c>
      <c r="BX78" s="1">
        <f>6*((Z78-Z130)/(Z129-Z130))+1</f>
        <v>1.8861206503776908</v>
      </c>
      <c r="BY78" s="1">
        <f>6*((AB78-AB130)/(AB129-AB130))+1</f>
        <v>6.0393347252247915</v>
      </c>
      <c r="BZ78" s="1">
        <f>6*((AC78-AC130)/(AC129-AC130))+1</f>
        <v>1</v>
      </c>
      <c r="CA78" s="1">
        <f>6*((AD78-AD130)/(AD129-AD130))+1</f>
        <v>1</v>
      </c>
      <c r="CB78" s="1">
        <f>6*((AE78-AE130)/(AE129-AE130))+1</f>
        <v>1.0057041912859812</v>
      </c>
      <c r="CC78" s="1">
        <f>6*((AF78-AF130)/(AF129-AF130))+1</f>
        <v>5.6643814913633044</v>
      </c>
      <c r="CD78" s="1">
        <f>6*((AH78-AH130)/(AH129-AH130))+1</f>
        <v>1.6879912656453555</v>
      </c>
      <c r="CE78" s="1">
        <f t="shared" si="40"/>
        <v>3.0387580322975118</v>
      </c>
      <c r="CF78" s="1">
        <f>6*((AN78-AN129)/(AN130-AN129))+1</f>
        <v>6.9660877962950725</v>
      </c>
      <c r="CG78" s="1">
        <f>6*((AO78-AO129)/(AO130-AO129))+1</f>
        <v>6.6356926111229342</v>
      </c>
      <c r="CH78" s="1">
        <f>6*((AQ78-AQ129)/(AQ130-AQ129))+1</f>
        <v>6.9307837915685315</v>
      </c>
      <c r="CI78" s="1">
        <f t="shared" si="41"/>
        <v>1.9735994848679974</v>
      </c>
      <c r="CJ78" s="1">
        <f>6*((AS78-AS130)/(AS129-AS130))+1</f>
        <v>4.6635158369865364</v>
      </c>
      <c r="CK78" s="1">
        <f t="shared" si="42"/>
        <v>4.3960942903246014</v>
      </c>
      <c r="CL78" s="1">
        <f>6*((AV78-AV130)/(AV129-AV130))+1</f>
        <v>5.37973808985591</v>
      </c>
      <c r="CM78" s="1">
        <f>6*((AW78-AW130)/(AW129-AW130))+1</f>
        <v>4.9908507520103846</v>
      </c>
      <c r="CN78" s="1">
        <f>6*((AY78-AY130)/(AY129-AY130))+1</f>
        <v>6.9312800975956348</v>
      </c>
      <c r="CO78" s="1">
        <f t="shared" si="43"/>
        <v>5.5442499999999999</v>
      </c>
      <c r="CP78" s="1">
        <f>6*((BB78-BB130)/(BB129-BB130))+1</f>
        <v>2.4538021071175282</v>
      </c>
      <c r="CQ78" s="1">
        <f>6*((BC78-BC130)/(BC129-BC130))+1</f>
        <v>3.2293975812293239</v>
      </c>
      <c r="CR78" s="1">
        <f t="shared" si="44"/>
        <v>3.4644057106422235</v>
      </c>
      <c r="CS78" s="62" t="s">
        <v>391</v>
      </c>
    </row>
    <row r="79" spans="1:97">
      <c r="A79" s="6" t="s">
        <v>257</v>
      </c>
      <c r="B79" s="5" t="s">
        <v>258</v>
      </c>
      <c r="C79" s="20">
        <v>29.42</v>
      </c>
      <c r="D79" s="20">
        <v>2.9195477993634068E-2</v>
      </c>
      <c r="E79" s="23">
        <v>25.41</v>
      </c>
      <c r="F79" s="23">
        <v>2559.8000000000002</v>
      </c>
      <c r="G79" s="23">
        <v>5546.3</v>
      </c>
      <c r="H79" s="21">
        <v>6.92</v>
      </c>
      <c r="I79" s="31">
        <v>348759.43507618137</v>
      </c>
      <c r="J79" s="31">
        <v>5868.6247945776322</v>
      </c>
      <c r="K79" s="31">
        <v>19127.950868342352</v>
      </c>
      <c r="L79" s="1">
        <v>15.8</v>
      </c>
      <c r="M79" s="1">
        <v>47.6</v>
      </c>
      <c r="N79" s="1">
        <v>0</v>
      </c>
      <c r="O79" s="1">
        <v>6.57447042037098E-2</v>
      </c>
      <c r="P79" s="1">
        <v>100.3</v>
      </c>
      <c r="Q79" s="1">
        <v>81.099999999999994</v>
      </c>
      <c r="R79" s="1">
        <v>0.96260434056761268</v>
      </c>
      <c r="S79" s="1">
        <v>1.387443635102324E-3</v>
      </c>
      <c r="T79" s="19">
        <v>0</v>
      </c>
      <c r="U79" s="24">
        <v>2.919090909090909</v>
      </c>
      <c r="V79" s="1">
        <v>0</v>
      </c>
      <c r="W79" s="1">
        <v>0</v>
      </c>
      <c r="X79" s="17">
        <v>1.7122160026341784E-2</v>
      </c>
      <c r="Y79" s="25">
        <v>0.13126989353528701</v>
      </c>
      <c r="Z79" s="25">
        <v>8.3598406951484456</v>
      </c>
      <c r="AA79" s="1">
        <v>8.7805948853034795E-4</v>
      </c>
      <c r="AB79" s="1">
        <v>6059.5745977389961</v>
      </c>
      <c r="AC79" s="1">
        <v>475.76951799819074</v>
      </c>
      <c r="AD79" s="1">
        <v>54.47</v>
      </c>
      <c r="AE79" s="24">
        <v>77.826619578979276</v>
      </c>
      <c r="AF79" s="24">
        <v>3.0183294918230712</v>
      </c>
      <c r="AG79" s="24">
        <v>0.23490638112412798</v>
      </c>
      <c r="AH79" s="24">
        <v>0.29096696301174407</v>
      </c>
      <c r="AI79" s="24">
        <v>2.1622214905059818</v>
      </c>
      <c r="AJ79" s="24">
        <v>73.37284601031719</v>
      </c>
      <c r="AK79" s="24">
        <v>29.854022610031826</v>
      </c>
      <c r="AL79" s="24">
        <v>3.7317528262539783</v>
      </c>
      <c r="AM79" s="24">
        <v>3.6764705882352939</v>
      </c>
      <c r="AN79" s="24">
        <v>1822.2</v>
      </c>
      <c r="AO79" s="1">
        <v>607.4</v>
      </c>
      <c r="AP79" s="24">
        <v>0</v>
      </c>
      <c r="AQ79" s="24">
        <v>15.856164383561644</v>
      </c>
      <c r="AR79" s="24">
        <v>86</v>
      </c>
      <c r="AS79" s="24">
        <v>3314.9723169794752</v>
      </c>
      <c r="AT79" s="26">
        <v>317.26045988365712</v>
      </c>
      <c r="AU79" s="24">
        <v>52219.242453977691</v>
      </c>
      <c r="AV79" s="24">
        <v>0.9330289193302892</v>
      </c>
      <c r="AW79" s="26">
        <v>0.83713850837138504</v>
      </c>
      <c r="AX79" s="24">
        <v>0.73414510400811772</v>
      </c>
      <c r="AY79" s="24">
        <v>-1.7294370110700362E-2</v>
      </c>
      <c r="AZ79" s="24">
        <v>0</v>
      </c>
      <c r="BA79" s="24">
        <v>-0.30089032485909056</v>
      </c>
      <c r="BB79" s="24">
        <v>-0.28833033659765339</v>
      </c>
      <c r="BC79" s="26">
        <v>-0.64243115013388774</v>
      </c>
      <c r="BD79" s="26">
        <v>-3.3992974311420836E-2</v>
      </c>
      <c r="BE79" s="26">
        <v>165025.84738057258</v>
      </c>
      <c r="BG79" s="1">
        <f t="shared" si="45"/>
        <v>4.1001026694045173</v>
      </c>
      <c r="BH79" s="1">
        <f t="shared" si="46"/>
        <v>1.785158979489335</v>
      </c>
      <c r="BI79" s="1">
        <f t="shared" si="32"/>
        <v>3.3840830449826984</v>
      </c>
      <c r="BJ79" s="1">
        <f t="shared" si="33"/>
        <v>6.2682205669942501</v>
      </c>
      <c r="BK79" s="1">
        <f t="shared" si="47"/>
        <v>6.9357460249066101</v>
      </c>
      <c r="BL79" s="1">
        <f t="shared" si="34"/>
        <v>2.2026463241131284</v>
      </c>
      <c r="BM79" s="1">
        <f t="shared" si="35"/>
        <v>1.0033073303157418</v>
      </c>
      <c r="BN79" s="1">
        <f t="shared" si="36"/>
        <v>1.011957913523609</v>
      </c>
      <c r="BO79" s="1">
        <f t="shared" si="37"/>
        <v>1.2253602305475504</v>
      </c>
      <c r="BP79" s="1">
        <f>6*((O79-O130)/(O129-O130))+1</f>
        <v>1.0022513292212012</v>
      </c>
      <c r="BQ79" s="1">
        <f>6*((P79-P130)/(P129-P130))+1</f>
        <v>1.1953661327231122</v>
      </c>
      <c r="BR79" s="1">
        <f>6*((Q79-Q130)/(Q129-Q130))+1</f>
        <v>2.2941176470588234</v>
      </c>
      <c r="BS79" s="1">
        <f>6*((R79-R130)/(R129-R130))+1</f>
        <v>6.1151771739545824</v>
      </c>
      <c r="BT79" s="1">
        <f>6*((U79-U130)/(U129-U130))+1</f>
        <v>1.3626523979400158</v>
      </c>
      <c r="BU79" s="1">
        <f t="shared" si="38"/>
        <v>1</v>
      </c>
      <c r="BV79" s="1">
        <f t="shared" si="39"/>
        <v>3.1230845450777442</v>
      </c>
      <c r="BW79" s="1">
        <f>6*((Y79-Y130)/(Y129-Y130))+1</f>
        <v>2.6487806254292989</v>
      </c>
      <c r="BX79" s="1">
        <f>6*((Z79-Z130)/(Z129-Z130))+1</f>
        <v>1.9565661869547519</v>
      </c>
      <c r="BY79" s="1">
        <f>6*((AB79-AB130)/(AB129-AB130))+1</f>
        <v>4.5577419252319729</v>
      </c>
      <c r="BZ79" s="1">
        <f>6*((AC79-AC130)/(AC129-AC130))+1</f>
        <v>1.0292193289993037</v>
      </c>
      <c r="CA79" s="1">
        <f>6*((AD79-AD130)/(AD129-AD130))+1</f>
        <v>1</v>
      </c>
      <c r="CB79" s="1">
        <f>6*((AE79-AE130)/(AE129-AE130))+1</f>
        <v>1.0160871820787536</v>
      </c>
      <c r="CC79" s="1">
        <f>6*((AF79-AF130)/(AF129-AF130))+1</f>
        <v>3.3215578299466753</v>
      </c>
      <c r="CD79" s="1">
        <f>6*((AH79-AH130)/(AH129-AH130))+1</f>
        <v>1.6962280425030583</v>
      </c>
      <c r="CE79" s="1">
        <f t="shared" si="40"/>
        <v>3.9792060948520129</v>
      </c>
      <c r="CF79" s="1">
        <f>6*((AN79-AN129)/(AN130-AN129))+1</f>
        <v>6.7590273095153828</v>
      </c>
      <c r="CG79" s="1">
        <f>6*((AO79-AO129)/(AO130-AO129))+1</f>
        <v>6.4002287570046548</v>
      </c>
      <c r="CH79" s="1">
        <f>6*((AQ79-AQ129)/(AQ130-AQ129))+1</f>
        <v>6.8872157426126002</v>
      </c>
      <c r="CI79" s="1">
        <f t="shared" si="41"/>
        <v>1.6142949130714745</v>
      </c>
      <c r="CJ79" s="1">
        <f>6*((AS79-AS130)/(AS129-AS130))+1</f>
        <v>2.5350589308702589</v>
      </c>
      <c r="CK79" s="1">
        <f t="shared" si="42"/>
        <v>4.6442159324358192</v>
      </c>
      <c r="CL79" s="1">
        <f>6*((AV79-AV130)/(AV129-AV130))+1</f>
        <v>4.6538817550870588</v>
      </c>
      <c r="CM79" s="1">
        <f>6*((AW79-AW130)/(AW129-AW130))+1</f>
        <v>5.8382818531621465</v>
      </c>
      <c r="CN79" s="1">
        <f>6*((AY79-AY130)/(AY129-AY130))+1</f>
        <v>1.3864168892100546</v>
      </c>
      <c r="CO79" s="1">
        <f t="shared" si="43"/>
        <v>7</v>
      </c>
      <c r="CP79" s="1">
        <f>6*((BB79-BB130)/(BB129-BB130))+1</f>
        <v>2.2569448281944</v>
      </c>
      <c r="CQ79" s="1">
        <f>6*((BC79-BC130)/(BC129-BC130))+1</f>
        <v>2.209366001395614</v>
      </c>
      <c r="CR79" s="1">
        <f t="shared" si="44"/>
        <v>3.1729608767245465</v>
      </c>
      <c r="CS79" s="62" t="s">
        <v>369</v>
      </c>
    </row>
    <row r="80" spans="1:97">
      <c r="A80" s="6" t="s">
        <v>259</v>
      </c>
      <c r="B80" s="5" t="s">
        <v>176</v>
      </c>
      <c r="C80" s="20">
        <v>30.84</v>
      </c>
      <c r="D80" s="20">
        <v>3.534497372436006E-2</v>
      </c>
      <c r="E80" s="23">
        <v>24.12</v>
      </c>
      <c r="F80" s="23">
        <v>2437.1999999999998</v>
      </c>
      <c r="G80" s="23">
        <v>8530.2000000000007</v>
      </c>
      <c r="H80" s="21">
        <v>7.64</v>
      </c>
      <c r="I80" s="31">
        <v>0</v>
      </c>
      <c r="J80" s="31">
        <v>107536.0001650686</v>
      </c>
      <c r="K80" s="31">
        <v>31605.275804882029</v>
      </c>
      <c r="L80" s="1">
        <v>11.5</v>
      </c>
      <c r="M80" s="1">
        <v>95.6</v>
      </c>
      <c r="N80" s="1">
        <v>67.8</v>
      </c>
      <c r="O80" s="1">
        <v>10.301491778267502</v>
      </c>
      <c r="P80" s="1">
        <v>498.5</v>
      </c>
      <c r="Q80" s="1">
        <v>19.7</v>
      </c>
      <c r="R80" s="1">
        <v>0.97177969959035049</v>
      </c>
      <c r="S80" s="1">
        <v>2.34192037470726E-4</v>
      </c>
      <c r="T80" s="19">
        <v>0</v>
      </c>
      <c r="U80" s="24">
        <v>5.1545049019607845</v>
      </c>
      <c r="V80" s="1">
        <v>2.848892287855777E-3</v>
      </c>
      <c r="W80" s="1">
        <v>379.27499999999998</v>
      </c>
      <c r="X80" s="17">
        <v>2.0003390405153417E-2</v>
      </c>
      <c r="Y80" s="25">
        <v>0.21639260891676557</v>
      </c>
      <c r="Z80" s="25">
        <v>2.7809876106194689</v>
      </c>
      <c r="AA80" s="1">
        <v>1.1018816748601457E-3</v>
      </c>
      <c r="AB80" s="1">
        <v>5579.1949652483472</v>
      </c>
      <c r="AC80" s="1">
        <v>313.09411116916209</v>
      </c>
      <c r="AD80" s="1">
        <v>54.47</v>
      </c>
      <c r="AE80" s="24">
        <v>84.02807803569236</v>
      </c>
      <c r="AF80" s="24">
        <v>1.483302254619427</v>
      </c>
      <c r="AG80" s="24">
        <v>0.12463903760167963</v>
      </c>
      <c r="AH80" s="24">
        <v>0.75758603153076798</v>
      </c>
      <c r="AI80" s="24">
        <v>1.7545346668926938</v>
      </c>
      <c r="AJ80" s="24">
        <v>75.292422444482128</v>
      </c>
      <c r="AK80" s="24">
        <v>24.326156975758604</v>
      </c>
      <c r="AL80" s="24">
        <v>3.3904051534158333</v>
      </c>
      <c r="AM80" s="24">
        <v>6.968641114982578</v>
      </c>
      <c r="AN80" s="24">
        <v>2359.6</v>
      </c>
      <c r="AO80" s="1">
        <v>561.80952380952385</v>
      </c>
      <c r="AP80" s="24">
        <v>0</v>
      </c>
      <c r="AQ80" s="24">
        <v>20.325966850828728</v>
      </c>
      <c r="AR80" s="24">
        <v>416</v>
      </c>
      <c r="AS80" s="24">
        <v>3667.4506865570438</v>
      </c>
      <c r="AT80" s="26">
        <v>2.5261484997457195</v>
      </c>
      <c r="AU80" s="24">
        <v>26537.897200301923</v>
      </c>
      <c r="AV80" s="24">
        <v>0.92906976744186043</v>
      </c>
      <c r="AW80" s="26">
        <v>0.88449612403100775</v>
      </c>
      <c r="AX80" s="24">
        <v>0.57519379844961238</v>
      </c>
      <c r="AY80" s="24">
        <v>5.1878935903414754E-2</v>
      </c>
      <c r="AZ80" s="24">
        <v>6.0422960725075532</v>
      </c>
      <c r="BA80" s="24">
        <v>-0.58840847786298656</v>
      </c>
      <c r="BB80" s="24">
        <v>4.4130882494143424E-2</v>
      </c>
      <c r="BC80" s="26">
        <v>-0.25964334725252119</v>
      </c>
      <c r="BD80" s="26">
        <v>-0.44743409472999041</v>
      </c>
      <c r="BE80" s="26">
        <v>73324.147814792057</v>
      </c>
      <c r="BG80" s="1">
        <f t="shared" si="45"/>
        <v>3.881416837782341</v>
      </c>
      <c r="BH80" s="1">
        <f t="shared" si="46"/>
        <v>1.9789511222053786</v>
      </c>
      <c r="BI80" s="1">
        <f t="shared" si="32"/>
        <v>3.6072664359861588</v>
      </c>
      <c r="BJ80" s="1">
        <f t="shared" si="33"/>
        <v>6.3098869976493237</v>
      </c>
      <c r="BK80" s="1">
        <f t="shared" si="47"/>
        <v>6.7979910053052537</v>
      </c>
      <c r="BL80" s="1">
        <f t="shared" si="34"/>
        <v>1.0199127146164999</v>
      </c>
      <c r="BM80" s="1">
        <f t="shared" si="35"/>
        <v>1.1958589108613462</v>
      </c>
      <c r="BN80" s="1">
        <f t="shared" si="36"/>
        <v>1.0251115933688995</v>
      </c>
      <c r="BO80" s="1">
        <f t="shared" si="37"/>
        <v>1.5020172910662823</v>
      </c>
      <c r="BP80" s="1">
        <f>6*((O80-O130)/(O129-O130))+1</f>
        <v>1.7337795120068908</v>
      </c>
      <c r="BQ80" s="1">
        <f>6*((P80-P130)/(P129-P130))+1</f>
        <v>2.3343821510297484</v>
      </c>
      <c r="BR80" s="1">
        <f>6*((Q80-Q130)/(Q129-Q130))+1</f>
        <v>1.1828054298642534</v>
      </c>
      <c r="BS80" s="1">
        <f>6*((R80-R130)/(R129-R130))+1</f>
        <v>6.4557247197154251</v>
      </c>
      <c r="BT80" s="1">
        <f>6*((U80-U130)/(U129-U130))+1</f>
        <v>1.6403683958824695</v>
      </c>
      <c r="BU80" s="1">
        <f t="shared" si="38"/>
        <v>1.6481246068403412</v>
      </c>
      <c r="BV80" s="1">
        <f t="shared" si="39"/>
        <v>3.4803464605517589</v>
      </c>
      <c r="BW80" s="1">
        <f>6*((Y80-Y130)/(Y129-Y130))+1</f>
        <v>3.7179418788220038</v>
      </c>
      <c r="BX80" s="1">
        <f>6*((Z80-Z130)/(Z129-Z130))+1</f>
        <v>1.8946824154692639</v>
      </c>
      <c r="BY80" s="1">
        <f>6*((AB80-AB130)/(AB129-AB130))+1</f>
        <v>4.2756979086145019</v>
      </c>
      <c r="BZ80" s="1">
        <f>6*((AC80-AC130)/(AC129-AC130))+1</f>
        <v>1.0183564273314372</v>
      </c>
      <c r="CA80" s="1">
        <f>6*((AD80-AD130)/(AD129-AD130))+1</f>
        <v>1</v>
      </c>
      <c r="CB80" s="1">
        <f>6*((AE80-AE130)/(AE129-AE130))+1</f>
        <v>1.0182134349890992</v>
      </c>
      <c r="CC80" s="1">
        <f>6*((AF80-AF130)/(AF129-AF130))+1</f>
        <v>2.1386988643896498</v>
      </c>
      <c r="CD80" s="1">
        <f>6*((AH80-AH130)/(AH129-AH130))+1</f>
        <v>1.8432655755504361</v>
      </c>
      <c r="CE80" s="1">
        <f t="shared" si="40"/>
        <v>4.9474058801165777</v>
      </c>
      <c r="CF80" s="1">
        <f>6*((AN80-AN129)/(AN130-AN129))+1</f>
        <v>6.6388866211161126</v>
      </c>
      <c r="CG80" s="1">
        <f>6*((AO80-AO129)/(AO130-AO129))+1</f>
        <v>6.4452466308497511</v>
      </c>
      <c r="CH80" s="1">
        <f>6*((AQ80-AQ129)/(AQ130-AQ129))+1</f>
        <v>6.7699757679283632</v>
      </c>
      <c r="CI80" s="1">
        <f t="shared" si="41"/>
        <v>5.4391500321957507</v>
      </c>
      <c r="CJ80" s="1">
        <f>6*((AS80-AS130)/(AS129-AS130))+1</f>
        <v>2.7388042873823832</v>
      </c>
      <c r="CK80" s="1">
        <f t="shared" si="42"/>
        <v>6.9494136708479477</v>
      </c>
      <c r="CL80" s="1">
        <f>6*((AV80-AV130)/(AV129-AV130))+1</f>
        <v>4.4801739252066035</v>
      </c>
      <c r="CM80" s="1">
        <f>6*((AW80-AW130)/(AW129-AW130))+1</f>
        <v>6.2380603862340696</v>
      </c>
      <c r="CN80" s="1">
        <f>6*((AY80-AY130)/(AY129-AY130))+1</f>
        <v>6.347917388235957</v>
      </c>
      <c r="CO80" s="1">
        <f t="shared" si="43"/>
        <v>6.2963141993957699</v>
      </c>
      <c r="CP80" s="1">
        <f>6*((BB80-BB130)/(BB129-BB130))+1</f>
        <v>2.8787614537140387</v>
      </c>
      <c r="CQ80" s="1">
        <f>6*((BC80-BC130)/(BC129-BC130))+1</f>
        <v>3.562968752695987</v>
      </c>
      <c r="CR80" s="1">
        <f t="shared" si="44"/>
        <v>3.5792940455626501</v>
      </c>
      <c r="CS80" s="62" t="s">
        <v>390</v>
      </c>
    </row>
    <row r="81" spans="1:97">
      <c r="A81" s="6" t="s">
        <v>260</v>
      </c>
      <c r="B81" s="5" t="s">
        <v>59</v>
      </c>
      <c r="C81" s="20">
        <v>29.33</v>
      </c>
      <c r="D81" s="20">
        <v>2.3402688984462783E-2</v>
      </c>
      <c r="E81" s="23">
        <v>39.19</v>
      </c>
      <c r="F81" s="23">
        <v>2673.3</v>
      </c>
      <c r="G81" s="23">
        <v>7184.4</v>
      </c>
      <c r="H81" s="21">
        <v>5.74</v>
      </c>
      <c r="I81" s="31">
        <v>0</v>
      </c>
      <c r="J81" s="31">
        <v>31609.897723341517</v>
      </c>
      <c r="K81" s="31">
        <v>33392.603254718779</v>
      </c>
      <c r="L81" s="1">
        <v>4.7</v>
      </c>
      <c r="M81" s="1">
        <v>24.5</v>
      </c>
      <c r="N81" s="1">
        <v>60.2</v>
      </c>
      <c r="O81" s="1">
        <v>8.3304273702971832E-2</v>
      </c>
      <c r="P81" s="1">
        <v>84.4</v>
      </c>
      <c r="Q81" s="1">
        <v>39.299999999999997</v>
      </c>
      <c r="R81" s="1">
        <v>0.95554854981084492</v>
      </c>
      <c r="S81" s="1">
        <v>1.3196964698119432E-3</v>
      </c>
      <c r="T81" s="19">
        <v>0</v>
      </c>
      <c r="U81" s="24">
        <v>3.1123578843302022</v>
      </c>
      <c r="V81" s="1">
        <v>1.5951079223598071E-3</v>
      </c>
      <c r="W81" s="1">
        <v>693.77723159423533</v>
      </c>
      <c r="X81" s="17">
        <v>1.8985625169514509E-2</v>
      </c>
      <c r="Y81" s="25">
        <v>0.23336820488976714</v>
      </c>
      <c r="Z81" s="25">
        <v>31.249332723948815</v>
      </c>
      <c r="AA81" s="1">
        <v>6.1993878104537172E-4</v>
      </c>
      <c r="AB81" s="1">
        <v>7792.4754930450617</v>
      </c>
      <c r="AC81" s="1">
        <v>137.8349090694239</v>
      </c>
      <c r="AD81" s="1">
        <v>54.47</v>
      </c>
      <c r="AE81" s="24">
        <v>45.992783439132097</v>
      </c>
      <c r="AF81" s="24">
        <v>5.0447518307567139</v>
      </c>
      <c r="AG81" s="24">
        <v>0.23202217845615869</v>
      </c>
      <c r="AH81" s="24">
        <v>0.23193459645859971</v>
      </c>
      <c r="AI81" s="24">
        <v>2.2201557596187378</v>
      </c>
      <c r="AJ81" s="24">
        <v>71.002363516602742</v>
      </c>
      <c r="AK81" s="24">
        <v>29.524584447285829</v>
      </c>
      <c r="AL81" s="24">
        <v>5.3082258127009956</v>
      </c>
      <c r="AM81" s="24">
        <v>7.8740157480314963</v>
      </c>
      <c r="AN81" s="24">
        <v>1613.0625</v>
      </c>
      <c r="AO81" s="1">
        <v>526.71428571428567</v>
      </c>
      <c r="AP81" s="24">
        <v>3226.125</v>
      </c>
      <c r="AQ81" s="24">
        <v>15.871376811594203</v>
      </c>
      <c r="AR81" s="24">
        <v>172.5</v>
      </c>
      <c r="AS81" s="24">
        <v>4181.7323526676737</v>
      </c>
      <c r="AT81" s="26">
        <v>274.52826533379829</v>
      </c>
      <c r="AU81" s="24">
        <v>5340.5753446248946</v>
      </c>
      <c r="AV81" s="24">
        <v>0.89629915188897458</v>
      </c>
      <c r="AW81" s="26">
        <v>0.50019275250578255</v>
      </c>
      <c r="AX81" s="24">
        <v>0.48111025443330763</v>
      </c>
      <c r="AY81" s="24">
        <v>4.7485674228158394E-2</v>
      </c>
      <c r="AZ81" s="24">
        <v>7.3421439060205582</v>
      </c>
      <c r="BA81" s="24">
        <v>0.23547292983753679</v>
      </c>
      <c r="BB81" s="24">
        <v>-0.58972632167505323</v>
      </c>
      <c r="BC81" s="26">
        <v>-0.87974943285605578</v>
      </c>
      <c r="BD81" s="26">
        <v>-0.7099998410115903</v>
      </c>
      <c r="BE81" s="26">
        <v>22737.530364471117</v>
      </c>
      <c r="BG81" s="1">
        <f t="shared" si="45"/>
        <v>4.113963039014374</v>
      </c>
      <c r="BH81" s="1">
        <f t="shared" si="46"/>
        <v>1.6026079145653958</v>
      </c>
      <c r="BI81" s="1">
        <f t="shared" si="32"/>
        <v>1</v>
      </c>
      <c r="BJ81" s="1">
        <f t="shared" si="33"/>
        <v>6.2296468322523992</v>
      </c>
      <c r="BK81" s="1">
        <f t="shared" si="47"/>
        <v>6.8601213398940493</v>
      </c>
      <c r="BL81" s="1">
        <f t="shared" si="34"/>
        <v>1.0199127146164999</v>
      </c>
      <c r="BM81" s="1">
        <f t="shared" si="35"/>
        <v>1.0520596736277135</v>
      </c>
      <c r="BN81" s="1">
        <f t="shared" si="36"/>
        <v>1.0269958059844582</v>
      </c>
      <c r="BO81" s="1">
        <f t="shared" si="37"/>
        <v>1.0922190201729107</v>
      </c>
      <c r="BP81" s="1">
        <f>6*((O81-O130)/(O129-O130))+1</f>
        <v>1.0035062762097648</v>
      </c>
      <c r="BQ81" s="1">
        <f>6*((P81-P130)/(P129-P130))+1</f>
        <v>1.1498855835240276</v>
      </c>
      <c r="BR81" s="1">
        <f>6*((Q81-Q130)/(Q129-Q130))+1</f>
        <v>1.5375565610859727</v>
      </c>
      <c r="BS81" s="1">
        <f>6*((R81-R130)/(R129-R130))+1</f>
        <v>5.853298350503124</v>
      </c>
      <c r="BT81" s="1">
        <f>6*((U81-U130)/(U129-U130))+1</f>
        <v>1.3866628635938487</v>
      </c>
      <c r="BU81" s="1">
        <f t="shared" si="38"/>
        <v>1.3628879545409127</v>
      </c>
      <c r="BV81" s="1">
        <f t="shared" si="39"/>
        <v>3.354147333865753</v>
      </c>
      <c r="BW81" s="1">
        <f>6*((Y81-Y130)/(Y129-Y130))+1</f>
        <v>3.931159342412593</v>
      </c>
      <c r="BX81" s="1">
        <f>6*((Z81-Z130)/(Z129-Z130))+1</f>
        <v>2.2104692872276948</v>
      </c>
      <c r="BY81" s="1">
        <f>6*((AB81-AB130)/(AB129-AB130))+1</f>
        <v>5.5751754212735651</v>
      </c>
      <c r="BZ81" s="1">
        <f>6*((AC81-AC130)/(AC129-AC130))+1</f>
        <v>1.0066532232890513</v>
      </c>
      <c r="CA81" s="1">
        <f>6*((AD81-AD130)/(AD129-AD130))+1</f>
        <v>1</v>
      </c>
      <c r="CB81" s="1">
        <f>6*((AE81-AE130)/(AE129-AE130))+1</f>
        <v>1.005172525919678</v>
      </c>
      <c r="CC81" s="1">
        <f>6*((AF81-AF130)/(AF129-AF130))+1</f>
        <v>4.8830752893887981</v>
      </c>
      <c r="CD81" s="1">
        <f>6*((AH81-AH130)/(AH129-AH130))+1</f>
        <v>1.6776262018721733</v>
      </c>
      <c r="CE81" s="1">
        <f t="shared" si="40"/>
        <v>2.7835774131599695</v>
      </c>
      <c r="CF81" s="1">
        <f>6*((AN81-AN129)/(AN130-AN129))+1</f>
        <v>6.8057819117113318</v>
      </c>
      <c r="CG81" s="1">
        <f>6*((AO81-AO129)/(AO130-AO129))+1</f>
        <v>6.4799010835590014</v>
      </c>
      <c r="CH81" s="1">
        <f>6*((AQ81-AQ129)/(AQ130-AQ129))+1</f>
        <v>6.886816730644961</v>
      </c>
      <c r="CI81" s="1">
        <f t="shared" si="41"/>
        <v>2.6168705730843529</v>
      </c>
      <c r="CJ81" s="1">
        <f>6*((AS81-AS130)/(AS129-AS130))+1</f>
        <v>3.0360778520976801</v>
      </c>
      <c r="CK81" s="1">
        <f t="shared" si="42"/>
        <v>4.9571978815616777</v>
      </c>
      <c r="CL81" s="1">
        <f>6*((AV81-AV130)/(AV129-AV130))+1</f>
        <v>3.0423628303163657</v>
      </c>
      <c r="CM81" s="1">
        <f>6*((AW81-AW130)/(AW129-AW130))+1</f>
        <v>2.9938886520152033</v>
      </c>
      <c r="CN81" s="1">
        <f>6*((AY81-AY130)/(AY129-AY130))+1</f>
        <v>6.0328078286366518</v>
      </c>
      <c r="CO81" s="1">
        <f t="shared" si="43"/>
        <v>6.1449339207048457</v>
      </c>
      <c r="CP81" s="1">
        <f>6*((BB81-BB130)/(BB129-BB130))+1</f>
        <v>1.6932308560867266</v>
      </c>
      <c r="CQ81" s="1">
        <f>6*((BC81-BC130)/(BC129-BC130))+1</f>
        <v>1.3701682056232041</v>
      </c>
      <c r="CR81" s="1">
        <f t="shared" si="44"/>
        <v>3.1291464403793712</v>
      </c>
      <c r="CS81" s="62" t="s">
        <v>391</v>
      </c>
    </row>
    <row r="82" spans="1:97">
      <c r="A82" s="6" t="s">
        <v>261</v>
      </c>
      <c r="B82" s="5" t="s">
        <v>207</v>
      </c>
      <c r="C82" s="20">
        <v>17.309999999999999</v>
      </c>
      <c r="D82" s="20">
        <v>9.4267634723887009E-2</v>
      </c>
      <c r="E82" s="23">
        <v>7.71</v>
      </c>
      <c r="F82" s="23">
        <v>1876.6</v>
      </c>
      <c r="G82" s="23">
        <v>6919.9</v>
      </c>
      <c r="H82" s="21">
        <v>9.99</v>
      </c>
      <c r="I82" s="31">
        <v>0</v>
      </c>
      <c r="J82" s="31">
        <v>101870.43995569432</v>
      </c>
      <c r="K82" s="31">
        <v>82301.976026903169</v>
      </c>
      <c r="L82" s="1">
        <v>647.20000000000005</v>
      </c>
      <c r="M82" s="1">
        <v>74.400000000000006</v>
      </c>
      <c r="N82" s="1">
        <v>6</v>
      </c>
      <c r="O82" s="1">
        <v>1.6317012225059588</v>
      </c>
      <c r="P82" s="1">
        <v>551</v>
      </c>
      <c r="Q82" s="1">
        <v>88.4</v>
      </c>
      <c r="R82" s="1">
        <v>0.95538968226115595</v>
      </c>
      <c r="S82" s="1">
        <v>1.5399612890464956E-3</v>
      </c>
      <c r="T82" s="19">
        <v>1.0971558976243832E-5</v>
      </c>
      <c r="U82" s="24">
        <v>11.769254396248533</v>
      </c>
      <c r="V82" s="1">
        <v>2.5255962897988604E-4</v>
      </c>
      <c r="W82" s="1">
        <v>700</v>
      </c>
      <c r="X82" s="17">
        <v>2.0977620762578208E-2</v>
      </c>
      <c r="Y82" s="25">
        <v>0.35510273493536382</v>
      </c>
      <c r="Z82" s="25">
        <v>0.67191350001089245</v>
      </c>
      <c r="AA82" s="1">
        <v>9.4629696170103045E-4</v>
      </c>
      <c r="AB82" s="1">
        <v>1904.4377213169162</v>
      </c>
      <c r="AC82" s="1">
        <v>14624.121896024764</v>
      </c>
      <c r="AD82" s="1">
        <v>54.47</v>
      </c>
      <c r="AE82" s="24">
        <v>2363.4551513956421</v>
      </c>
      <c r="AF82" s="24">
        <v>0.10614983309515907</v>
      </c>
      <c r="AG82" s="24">
        <v>0.2508803698485414</v>
      </c>
      <c r="AH82" s="24">
        <v>0.50748946044615839</v>
      </c>
      <c r="AI82" s="24">
        <v>1.7990613831295823</v>
      </c>
      <c r="AJ82" s="24">
        <v>73.425238425690992</v>
      </c>
      <c r="AK82" s="24">
        <v>11.909627268712679</v>
      </c>
      <c r="AL82" s="24">
        <v>1.8679079157055123</v>
      </c>
      <c r="AM82" s="24">
        <v>5.2970981114693689</v>
      </c>
      <c r="AN82" s="24">
        <v>24305.266666666666</v>
      </c>
      <c r="AO82" s="1">
        <v>6076.3166666666666</v>
      </c>
      <c r="AP82" s="24">
        <v>20254.388888888891</v>
      </c>
      <c r="AQ82" s="24">
        <v>23.852731044019361</v>
      </c>
      <c r="AR82" s="24">
        <v>396</v>
      </c>
      <c r="AS82" s="24">
        <v>727.59172091645439</v>
      </c>
      <c r="AT82" s="26">
        <v>127.9969499066046</v>
      </c>
      <c r="AU82" s="24">
        <v>40112.353964503622</v>
      </c>
      <c r="AV82" s="24">
        <v>0.89233511052536996</v>
      </c>
      <c r="AW82" s="26">
        <v>0.87631042952135629</v>
      </c>
      <c r="AX82" s="24">
        <v>0.89049302102677774</v>
      </c>
      <c r="AY82" s="24">
        <v>4.19704574887029E-2</v>
      </c>
      <c r="AZ82" s="24">
        <v>4.2857142857142856</v>
      </c>
      <c r="BA82" s="24">
        <v>-1.4164140565835058E-2</v>
      </c>
      <c r="BB82" s="24">
        <v>-0.61253790341025294</v>
      </c>
      <c r="BC82" s="26">
        <v>-0.946404080347516</v>
      </c>
      <c r="BD82" s="26">
        <v>-0.73905140640733968</v>
      </c>
      <c r="BE82" s="26">
        <v>103305.42021181366</v>
      </c>
      <c r="BG82" s="1">
        <f t="shared" si="45"/>
        <v>5.9650924024640659</v>
      </c>
      <c r="BH82" s="1">
        <f t="shared" si="46"/>
        <v>3.8358104859049953</v>
      </c>
      <c r="BI82" s="1">
        <f t="shared" si="32"/>
        <v>6.4463667820069199</v>
      </c>
      <c r="BJ82" s="1">
        <f t="shared" si="33"/>
        <v>6.5004106601716272</v>
      </c>
      <c r="BK82" s="1">
        <f t="shared" si="47"/>
        <v>6.8723322727954725</v>
      </c>
      <c r="BL82" s="1">
        <f t="shared" si="34"/>
        <v>1.0199127146164999</v>
      </c>
      <c r="BM82" s="1">
        <f t="shared" si="35"/>
        <v>1.1851286980569351</v>
      </c>
      <c r="BN82" s="1">
        <f t="shared" si="36"/>
        <v>1.0785563956261752</v>
      </c>
      <c r="BO82" s="1">
        <f t="shared" si="37"/>
        <v>1.3798270893371758</v>
      </c>
      <c r="BP82" s="1">
        <f>6*((O82-O130)/(O129-O130))+1</f>
        <v>1.1141670807404744</v>
      </c>
      <c r="BQ82" s="1">
        <f>6*((P82-P130)/(P129-P130))+1</f>
        <v>2.4845537757437075</v>
      </c>
      <c r="BR82" s="1">
        <f>6*((Q82-Q130)/(Q129-Q130))+1</f>
        <v>2.426244343891403</v>
      </c>
      <c r="BS82" s="1">
        <f>6*((R82-R130)/(R129-R130))+1</f>
        <v>5.8474019104822439</v>
      </c>
      <c r="BT82" s="1">
        <f>6*((U82-U130)/(U129-U130))+1</f>
        <v>2.4621498479109825</v>
      </c>
      <c r="BU82" s="1">
        <f t="shared" si="38"/>
        <v>1.0574574584423944</v>
      </c>
      <c r="BV82" s="1">
        <f t="shared" si="39"/>
        <v>3.6011474232814629</v>
      </c>
      <c r="BW82" s="1">
        <f>6*((Y82-Y130)/(Y129-Y130))+1</f>
        <v>5.4601735678333387</v>
      </c>
      <c r="BX82" s="1">
        <f>6*((Z82-Z130)/(Z129-Z130))+1</f>
        <v>1.8712873809829096</v>
      </c>
      <c r="BY82" s="1">
        <f>6*((AB82-AB130)/(AB129-AB130))+1</f>
        <v>2.1181474566961471</v>
      </c>
      <c r="BZ82" s="1">
        <f>6*((AC82-AC130)/(AC129-AC130))+1</f>
        <v>1.9739974220171437</v>
      </c>
      <c r="CA82" s="1">
        <f>6*((AD82-AD130)/(AD129-AD130))+1</f>
        <v>1</v>
      </c>
      <c r="CB82" s="1">
        <f>6*((AE82-AE130)/(AE129-AE130))+1</f>
        <v>1.7997454701518287</v>
      </c>
      <c r="CC82" s="1">
        <f>6*((AF82-AF130)/(AF129-AF130))+1</f>
        <v>1.0774948353940133</v>
      </c>
      <c r="CD82" s="1">
        <f>6*((AH82-AH130)/(AH129-AH130))+1</f>
        <v>1.7644570027404933</v>
      </c>
      <c r="CE82" s="1">
        <f t="shared" si="40"/>
        <v>4.0056318856731394</v>
      </c>
      <c r="CF82" s="1">
        <f>6*((AN82-AN129)/(AN130-AN129))+1</f>
        <v>1.7327319863668136</v>
      </c>
      <c r="CG82" s="1">
        <f>6*((AO82-AO129)/(AO130-AO129))+1</f>
        <v>1</v>
      </c>
      <c r="CH82" s="1">
        <f>6*((AQ82-AQ129)/(AQ130-AQ129))+1</f>
        <v>6.6774710660416705</v>
      </c>
      <c r="CI82" s="1">
        <f t="shared" si="41"/>
        <v>5.2073406310367032</v>
      </c>
      <c r="CJ82" s="1">
        <f>6*((AS82-AS130)/(AS129-AS130))+1</f>
        <v>1.0394585551388293</v>
      </c>
      <c r="CK82" s="1">
        <f t="shared" si="42"/>
        <v>6.0304321770029983</v>
      </c>
      <c r="CL82" s="1">
        <f>6*((AV82-AV130)/(AV129-AV130))+1</f>
        <v>2.8684404746622123</v>
      </c>
      <c r="CM82" s="1">
        <f>6*((AW82-AW130)/(AW129-AW130))+1</f>
        <v>6.1689592522841723</v>
      </c>
      <c r="CN82" s="1">
        <f>6*((AY82-AY130)/(AY129-AY130))+1</f>
        <v>5.6372253101509697</v>
      </c>
      <c r="CO82" s="1">
        <f t="shared" si="43"/>
        <v>6.5008857142857144</v>
      </c>
      <c r="CP82" s="1">
        <f>6*((BB82-BB130)/(BB129-BB130))+1</f>
        <v>1.6505653662106556</v>
      </c>
      <c r="CQ82" s="1">
        <f>6*((BC82-BC130)/(BC129-BC130))+1</f>
        <v>1.1344660396914457</v>
      </c>
      <c r="CR82" s="1">
        <f t="shared" si="44"/>
        <v>3.2431208361036141</v>
      </c>
      <c r="CS82" s="62" t="s">
        <v>439</v>
      </c>
    </row>
    <row r="83" spans="1:97">
      <c r="A83" s="6" t="s">
        <v>262</v>
      </c>
      <c r="B83" s="5" t="s">
        <v>263</v>
      </c>
      <c r="C83" s="20">
        <v>27.1</v>
      </c>
      <c r="D83" s="20">
        <v>5.202808222069024E-2</v>
      </c>
      <c r="E83" s="23">
        <v>28.88</v>
      </c>
      <c r="F83" s="23">
        <v>2110.6</v>
      </c>
      <c r="G83" s="23">
        <v>11851.6</v>
      </c>
      <c r="H83" s="21">
        <v>7.05</v>
      </c>
      <c r="I83" s="31">
        <v>0</v>
      </c>
      <c r="J83" s="31">
        <v>44925.866943904133</v>
      </c>
      <c r="K83" s="31">
        <v>86762.419990921291</v>
      </c>
      <c r="L83" s="1">
        <v>70.7</v>
      </c>
      <c r="M83" s="1">
        <v>34.799999999999997</v>
      </c>
      <c r="N83" s="1">
        <v>180.1</v>
      </c>
      <c r="O83" s="1">
        <v>0.46072569185531187</v>
      </c>
      <c r="P83" s="1">
        <v>107.7</v>
      </c>
      <c r="Q83" s="1">
        <v>63.6</v>
      </c>
      <c r="R83" s="1">
        <v>0.96182085168869313</v>
      </c>
      <c r="S83" s="1">
        <v>3.4896401308615049E-4</v>
      </c>
      <c r="T83" s="19">
        <v>0</v>
      </c>
      <c r="U83" s="24">
        <v>3.4393542877025758</v>
      </c>
      <c r="V83" s="1">
        <v>1.170468457583925E-3</v>
      </c>
      <c r="W83" s="1">
        <v>435.12974051896202</v>
      </c>
      <c r="X83" s="17">
        <v>2.9615768814103015E-2</v>
      </c>
      <c r="Y83" s="25">
        <v>0.26088608129211982</v>
      </c>
      <c r="Z83" s="25">
        <v>1.0423841601308763</v>
      </c>
      <c r="AA83" s="1">
        <v>6.8939319329740982E-4</v>
      </c>
      <c r="AB83" s="1">
        <v>3293.837892285831</v>
      </c>
      <c r="AC83" s="1">
        <v>1837.386560002496</v>
      </c>
      <c r="AD83" s="1">
        <v>54.47</v>
      </c>
      <c r="AE83" s="24">
        <v>110.7031089971122</v>
      </c>
      <c r="AF83" s="24">
        <v>1.8782447205143717</v>
      </c>
      <c r="AG83" s="24">
        <v>0.20792753001835304</v>
      </c>
      <c r="AH83" s="24">
        <v>0.4093447950813906</v>
      </c>
      <c r="AI83" s="24">
        <v>2.1976166692460288</v>
      </c>
      <c r="AJ83" s="24">
        <v>71.376113229314683</v>
      </c>
      <c r="AK83" s="24">
        <v>26.295426087201204</v>
      </c>
      <c r="AL83" s="24">
        <v>5.4307300533224527</v>
      </c>
      <c r="AM83" s="24">
        <v>10.165864098448367</v>
      </c>
      <c r="AN83" s="24">
        <v>2733.7307692307691</v>
      </c>
      <c r="AO83" s="1">
        <v>397.07821229050279</v>
      </c>
      <c r="AP83" s="24">
        <v>1015.3857142857142</v>
      </c>
      <c r="AQ83" s="24">
        <v>16.15109223300971</v>
      </c>
      <c r="AR83" s="24">
        <v>242.125</v>
      </c>
      <c r="AS83" s="24">
        <v>2696.7182620256904</v>
      </c>
      <c r="AT83" s="26">
        <v>389.50004938306347</v>
      </c>
      <c r="AU83" s="24">
        <v>25850.64873309926</v>
      </c>
      <c r="AV83" s="24">
        <v>0.92737135538310855</v>
      </c>
      <c r="AW83" s="26">
        <v>0.66495893919987947</v>
      </c>
      <c r="AX83" s="24">
        <v>0.72289610487455735</v>
      </c>
      <c r="AY83" s="24">
        <v>4.6770220256659417E-2</v>
      </c>
      <c r="AZ83" s="24">
        <v>16.233766233766232</v>
      </c>
      <c r="BA83" s="24">
        <v>-6.5699658875656861E-2</v>
      </c>
      <c r="BB83" s="24">
        <v>-0.12749448336386329</v>
      </c>
      <c r="BC83" s="26">
        <v>-0.78249750972178</v>
      </c>
      <c r="BD83" s="26">
        <v>-0.48927080722986427</v>
      </c>
      <c r="BE83" s="26">
        <v>80147.723446128512</v>
      </c>
      <c r="BG83" s="1">
        <f t="shared" si="45"/>
        <v>4.457392197125257</v>
      </c>
      <c r="BH83" s="1">
        <f t="shared" si="46"/>
        <v>2.5046942862365489</v>
      </c>
      <c r="BI83" s="1">
        <f t="shared" si="32"/>
        <v>2.7837370242214532</v>
      </c>
      <c r="BJ83" s="1">
        <f t="shared" si="33"/>
        <v>6.4208841938316006</v>
      </c>
      <c r="BK83" s="1">
        <f t="shared" si="47"/>
        <v>6.6446549276538773</v>
      </c>
      <c r="BL83" s="1">
        <f t="shared" si="34"/>
        <v>1.0199127146164999</v>
      </c>
      <c r="BM83" s="1">
        <f t="shared" si="35"/>
        <v>1.0772792773656117</v>
      </c>
      <c r="BN83" s="1">
        <f t="shared" si="36"/>
        <v>1.0832586256449461</v>
      </c>
      <c r="BO83" s="1">
        <f t="shared" si="37"/>
        <v>1.1515850144092219</v>
      </c>
      <c r="BP83" s="1">
        <f>6*((O83-O130)/(O129-O130))+1</f>
        <v>1.0304798231494865</v>
      </c>
      <c r="BQ83" s="1">
        <f>6*((P83-P130)/(P129-P130))+1</f>
        <v>1.216533180778032</v>
      </c>
      <c r="BR83" s="1">
        <f>6*((Q83-Q130)/(Q129-Q130))+1</f>
        <v>1.9773755656108598</v>
      </c>
      <c r="BS83" s="1">
        <f>6*((R83-R130)/(R129-R130))+1</f>
        <v>6.0860976344852533</v>
      </c>
      <c r="BT83" s="1">
        <f>6*((U83-U130)/(U129-U130))+1</f>
        <v>1.42728716530074</v>
      </c>
      <c r="BU83" s="1">
        <f t="shared" si="38"/>
        <v>1.2662822361253856</v>
      </c>
      <c r="BV83" s="1">
        <f t="shared" si="39"/>
        <v>4.6722458476666517</v>
      </c>
      <c r="BW83" s="1">
        <f>6*((Y83-Y130)/(Y129-Y130))+1</f>
        <v>4.2767903187412282</v>
      </c>
      <c r="BX83" s="1">
        <f>6*((Z83-Z130)/(Z129-Z130))+1</f>
        <v>1.8753968496004865</v>
      </c>
      <c r="BY83" s="1">
        <f>6*((AB83-AB130)/(AB129-AB130))+1</f>
        <v>2.9339022855953583</v>
      </c>
      <c r="BZ83" s="1">
        <f>6*((AC83-AC130)/(AC129-AC130))+1</f>
        <v>1.120143411040357</v>
      </c>
      <c r="CA83" s="1">
        <f>6*((AD83-AD130)/(AD129-AD130))+1</f>
        <v>1</v>
      </c>
      <c r="CB83" s="1">
        <f>6*((AE83-AE130)/(AE129-AE130))+1</f>
        <v>1.0273593258486726</v>
      </c>
      <c r="CC83" s="1">
        <f>6*((AF83-AF130)/(AF129-AF130))+1</f>
        <v>2.4430330321103879</v>
      </c>
      <c r="CD83" s="1">
        <f>6*((AH83-AH130)/(AH129-AH130))+1</f>
        <v>1.7335303851832695</v>
      </c>
      <c r="CE83" s="1">
        <f t="shared" si="40"/>
        <v>2.9720900376899815</v>
      </c>
      <c r="CF83" s="1">
        <f>6*((AN83-AN129)/(AN130-AN129))+1</f>
        <v>6.5552462635300799</v>
      </c>
      <c r="CG83" s="1">
        <f>6*((AO83-AO129)/(AO130-AO129))+1</f>
        <v>6.6079089678105953</v>
      </c>
      <c r="CH83" s="1">
        <f>6*((AQ83-AQ129)/(AQ130-AQ129))+1</f>
        <v>6.879479979375593</v>
      </c>
      <c r="CI83" s="1">
        <f t="shared" si="41"/>
        <v>3.4238570508692852</v>
      </c>
      <c r="CJ83" s="1">
        <f>6*((AS83-AS130)/(AS129-AS130))+1</f>
        <v>2.1776855323477022</v>
      </c>
      <c r="CK83" s="1">
        <f t="shared" si="42"/>
        <v>4.1151139809974078</v>
      </c>
      <c r="CL83" s="1">
        <f>6*((AV83-AV130)/(AV129-AV130))+1</f>
        <v>4.405656078636774</v>
      </c>
      <c r="CM83" s="1">
        <f>6*((AW83-AW130)/(AW129-AW130))+1</f>
        <v>4.3847944968080119</v>
      </c>
      <c r="CN83" s="1">
        <f>6*((AY83-AY130)/(AY129-AY130))+1</f>
        <v>5.981491425804931</v>
      </c>
      <c r="CO83" s="1">
        <f t="shared" si="43"/>
        <v>5.1094155844155846</v>
      </c>
      <c r="CP83" s="1">
        <f>6*((BB83-BB130)/(BB129-BB130))+1</f>
        <v>2.5577630944379379</v>
      </c>
      <c r="CQ83" s="1">
        <f>6*((BC83-BC130)/(BC129-BC130))+1</f>
        <v>1.7140675402752177</v>
      </c>
      <c r="CR83" s="1">
        <f t="shared" si="44"/>
        <v>3.1922817663605483</v>
      </c>
      <c r="CS83" s="62" t="s">
        <v>391</v>
      </c>
    </row>
    <row r="84" spans="1:97">
      <c r="A84" s="6" t="s">
        <v>264</v>
      </c>
      <c r="B84" s="5" t="s">
        <v>233</v>
      </c>
      <c r="C84" s="20">
        <v>18.809999999999999</v>
      </c>
      <c r="D84" s="20">
        <v>4.8991611636623238E-2</v>
      </c>
      <c r="E84" s="23">
        <v>14.64</v>
      </c>
      <c r="F84" s="23">
        <v>1896.9</v>
      </c>
      <c r="G84" s="23">
        <v>10749.3</v>
      </c>
      <c r="H84" s="21">
        <v>9</v>
      </c>
      <c r="I84" s="31">
        <v>0</v>
      </c>
      <c r="J84" s="31">
        <v>12853.754493679387</v>
      </c>
      <c r="K84" s="31">
        <v>21463.144867375599</v>
      </c>
      <c r="L84" s="1">
        <v>4.0999999999999996</v>
      </c>
      <c r="M84" s="1">
        <v>25.3</v>
      </c>
      <c r="N84" s="1">
        <v>0</v>
      </c>
      <c r="O84" s="1">
        <v>0.1218989826878458</v>
      </c>
      <c r="P84" s="1">
        <v>82.1</v>
      </c>
      <c r="Q84" s="1">
        <v>34.4</v>
      </c>
      <c r="R84" s="1">
        <v>0.96925943176525386</v>
      </c>
      <c r="S84" s="1">
        <v>2.402691013935608E-4</v>
      </c>
      <c r="T84" s="19">
        <v>0</v>
      </c>
      <c r="U84" s="24">
        <v>3.9567279411764709</v>
      </c>
      <c r="V84" s="1">
        <v>3.1975180673278871E-3</v>
      </c>
      <c r="W84" s="1">
        <v>699.99999999999989</v>
      </c>
      <c r="X84" s="17">
        <v>7.8529359271818661E-3</v>
      </c>
      <c r="Y84" s="25">
        <v>8.8524004997322867E-2</v>
      </c>
      <c r="Z84" s="25">
        <v>3.7504524469067406</v>
      </c>
      <c r="AA84" s="1">
        <v>1.1600928074245939E-3</v>
      </c>
      <c r="AB84" s="1">
        <v>3274.995538104587</v>
      </c>
      <c r="AC84" s="1">
        <v>115.69373446010607</v>
      </c>
      <c r="AD84" s="1">
        <v>54.47</v>
      </c>
      <c r="AE84" s="24">
        <v>382.40542158422539</v>
      </c>
      <c r="AF84" s="24">
        <v>0.94592182759236121</v>
      </c>
      <c r="AG84" s="24">
        <v>0.3617256352661779</v>
      </c>
      <c r="AH84" s="24">
        <v>0.12671782973407103</v>
      </c>
      <c r="AI84" s="24">
        <v>1.9364626093164374</v>
      </c>
      <c r="AJ84" s="24">
        <v>73.424950919150461</v>
      </c>
      <c r="AK84" s="24">
        <v>23.915759414599322</v>
      </c>
      <c r="AL84" s="24">
        <v>2.4986614313760489</v>
      </c>
      <c r="AM84" s="24">
        <v>11.194029850746269</v>
      </c>
      <c r="AN84" s="24">
        <v>3735.3333333333335</v>
      </c>
      <c r="AO84" s="1">
        <v>747.06666666666672</v>
      </c>
      <c r="AP84" s="24">
        <v>0</v>
      </c>
      <c r="AQ84" s="24">
        <v>24.755555555555556</v>
      </c>
      <c r="AR84" s="24">
        <v>266</v>
      </c>
      <c r="AS84" s="24">
        <v>1229.8878065322149</v>
      </c>
      <c r="AT84" s="26">
        <v>11.940032125646974</v>
      </c>
      <c r="AU84" s="24">
        <v>10324.266862404611</v>
      </c>
      <c r="AV84" s="24">
        <v>0.92376470588235293</v>
      </c>
      <c r="AW84" s="26">
        <v>0.83764705882352941</v>
      </c>
      <c r="AX84" s="24">
        <v>0.91341176470588237</v>
      </c>
      <c r="AY84" s="24">
        <v>5.9118584359994668E-2</v>
      </c>
      <c r="AZ84" s="24">
        <v>3.9215686274509802</v>
      </c>
      <c r="BA84" s="24">
        <v>-0.57709616134633834</v>
      </c>
      <c r="BB84" s="24">
        <v>-0.40773924238956277</v>
      </c>
      <c r="BC84" s="26">
        <v>-0.65431810702881787</v>
      </c>
      <c r="BD84" s="26">
        <v>-0.99937208916605857</v>
      </c>
      <c r="BE84" s="26">
        <v>27797.629615594924</v>
      </c>
      <c r="BG84" s="1">
        <f t="shared" si="45"/>
        <v>5.7340862422997949</v>
      </c>
      <c r="BH84" s="1">
        <f t="shared" si="46"/>
        <v>2.4090044660387044</v>
      </c>
      <c r="BI84" s="1">
        <f t="shared" si="32"/>
        <v>5.2474048442906573</v>
      </c>
      <c r="BJ84" s="1">
        <f t="shared" si="33"/>
        <v>6.493511569288283</v>
      </c>
      <c r="BK84" s="1">
        <f t="shared" si="47"/>
        <v>6.6955438173976933</v>
      </c>
      <c r="BL84" s="1">
        <f t="shared" si="34"/>
        <v>1.0199127146164999</v>
      </c>
      <c r="BM84" s="1">
        <f t="shared" si="35"/>
        <v>1.0165367242976038</v>
      </c>
      <c r="BN84" s="1">
        <f t="shared" si="36"/>
        <v>1.01441969073917</v>
      </c>
      <c r="BO84" s="1">
        <f t="shared" si="37"/>
        <v>1.0968299711815561</v>
      </c>
      <c r="BP84" s="1">
        <f>6*((O84-O130)/(O129-O130))+1</f>
        <v>1.0062645621584658</v>
      </c>
      <c r="BQ84" s="1">
        <f>6*((P84-P130)/(P129-P130))+1</f>
        <v>1.1433066361556063</v>
      </c>
      <c r="BR84" s="1">
        <f>6*((Q84-Q130)/(Q129-Q130))+1</f>
        <v>1.4488687782805429</v>
      </c>
      <c r="BS84" s="1">
        <f>6*((R84-R130)/(R129-R130))+1</f>
        <v>6.3621838544076192</v>
      </c>
      <c r="BT84" s="1">
        <f>6*((U84-U130)/(U129-U130))+1</f>
        <v>1.4915629285114607</v>
      </c>
      <c r="BU84" s="1">
        <f t="shared" si="38"/>
        <v>1.7274371688553949</v>
      </c>
      <c r="BV84" s="1">
        <f t="shared" si="39"/>
        <v>1.9737350237841293</v>
      </c>
      <c r="BW84" s="1">
        <f>6*((Y84-Y130)/(Y129-Y130))+1</f>
        <v>2.1118822480476638</v>
      </c>
      <c r="BX84" s="1">
        <f>6*((Z84-Z130)/(Z129-Z130))+1</f>
        <v>1.9054362638827291</v>
      </c>
      <c r="BY84" s="1">
        <f>6*((AB84-AB130)/(AB129-AB130))+1</f>
        <v>2.9228394242740876</v>
      </c>
      <c r="BZ84" s="1">
        <f>6*((AC84-AC130)/(AC129-AC130))+1</f>
        <v>1.0051747121404984</v>
      </c>
      <c r="CA84" s="1">
        <f>6*((AD84-AD130)/(AD129-AD130))+1</f>
        <v>1</v>
      </c>
      <c r="CB84" s="1">
        <f>6*((AE84-AE130)/(AE129-AE130))+1</f>
        <v>1.1205160948439732</v>
      </c>
      <c r="CC84" s="1">
        <f>6*((AF84-AF130)/(AF129-AF130))+1</f>
        <v>1.7246050681246525</v>
      </c>
      <c r="CD84" s="1">
        <f>6*((AH84-AH130)/(AH129-AH130))+1</f>
        <v>1.6444710762929764</v>
      </c>
      <c r="CE84" s="1">
        <f t="shared" si="40"/>
        <v>4.0054868725515735</v>
      </c>
      <c r="CF84" s="1">
        <f>6*((AN84-AN129)/(AN130-AN129))+1</f>
        <v>6.3313288434449344</v>
      </c>
      <c r="CG84" s="1">
        <f>6*((AO84-AO129)/(AO130-AO129))+1</f>
        <v>6.2623162606732699</v>
      </c>
      <c r="CH84" s="1">
        <f>6*((AQ84-AQ129)/(AQ130-AQ129))+1</f>
        <v>6.6537905737487906</v>
      </c>
      <c r="CI84" s="1">
        <f t="shared" si="41"/>
        <v>3.7005795235028978</v>
      </c>
      <c r="CJ84" s="1">
        <f>6*((AS84-AS130)/(AS129-AS130))+1</f>
        <v>1.3298040170776109</v>
      </c>
      <c r="CK84" s="1">
        <f t="shared" si="42"/>
        <v>6.8804638853965869</v>
      </c>
      <c r="CL84" s="1">
        <f>6*((AV84-AV130)/(AV129-AV130))+1</f>
        <v>4.247414294645929</v>
      </c>
      <c r="CM84" s="1">
        <f>6*((AW84-AW130)/(AW129-AW130))+1</f>
        <v>5.842574880818197</v>
      </c>
      <c r="CN84" s="1">
        <f>6*((AY84-AY130)/(AY129-AY130))+1</f>
        <v>6.8671858965643553</v>
      </c>
      <c r="CO84" s="1">
        <f t="shared" si="43"/>
        <v>6.5432941176470587</v>
      </c>
      <c r="CP84" s="1">
        <f>6*((BB84-BB130)/(BB129-BB130))+1</f>
        <v>2.0336091770187483</v>
      </c>
      <c r="CQ84" s="1">
        <f>6*((BC84-BC130)/(BC129-BC130))+1</f>
        <v>2.1673317008341799</v>
      </c>
      <c r="CR84" s="1">
        <f t="shared" si="44"/>
        <v>3.3021814574009158</v>
      </c>
      <c r="CS84" s="62" t="s">
        <v>391</v>
      </c>
    </row>
    <row r="85" spans="1:97">
      <c r="A85" s="6" t="s">
        <v>266</v>
      </c>
      <c r="B85" s="5" t="s">
        <v>267</v>
      </c>
      <c r="C85" s="20">
        <v>26.76</v>
      </c>
      <c r="D85" s="20">
        <v>2.987189818545586E-2</v>
      </c>
      <c r="E85" s="23">
        <v>17.84</v>
      </c>
      <c r="F85" s="23">
        <v>3088.3</v>
      </c>
      <c r="G85" s="23">
        <v>7892.3</v>
      </c>
      <c r="H85" s="21">
        <v>7.95</v>
      </c>
      <c r="I85" s="31">
        <v>0</v>
      </c>
      <c r="J85" s="31">
        <v>16498.430776822373</v>
      </c>
      <c r="K85" s="31">
        <v>46388.651885789041</v>
      </c>
      <c r="L85" s="1">
        <v>20.3</v>
      </c>
      <c r="M85" s="1">
        <v>31.1</v>
      </c>
      <c r="N85" s="1">
        <v>0</v>
      </c>
      <c r="O85" s="1">
        <v>0.19501486647956207</v>
      </c>
      <c r="P85" s="1">
        <v>84.7</v>
      </c>
      <c r="Q85" s="1">
        <v>37.6</v>
      </c>
      <c r="R85" s="1">
        <v>0.94289131409777249</v>
      </c>
      <c r="S85" s="1">
        <v>7.9276993816394486E-5</v>
      </c>
      <c r="T85" s="19">
        <v>2.7787812265540334E-5</v>
      </c>
      <c r="U85" s="24">
        <v>1.4386604211706302</v>
      </c>
      <c r="V85" s="1">
        <v>8.910991265648516E-4</v>
      </c>
      <c r="W85" s="1">
        <v>800</v>
      </c>
      <c r="X85" s="17">
        <v>8.9476755495039879E-3</v>
      </c>
      <c r="Y85" s="25">
        <v>8.3391224608886538E-2</v>
      </c>
      <c r="Z85" s="25">
        <v>7.3098465242250983</v>
      </c>
      <c r="AA85" s="1">
        <v>1.0281490538249923E-3</v>
      </c>
      <c r="AB85" s="1">
        <v>3091.1495817934256</v>
      </c>
      <c r="AC85" s="1">
        <v>582.78234756768461</v>
      </c>
      <c r="AD85" s="1">
        <v>54.47</v>
      </c>
      <c r="AE85" s="24">
        <v>202.96192574029038</v>
      </c>
      <c r="AF85" s="24">
        <v>1.1643093339261399</v>
      </c>
      <c r="AG85" s="24">
        <v>0.23631046457104418</v>
      </c>
      <c r="AH85" s="24">
        <v>0.10111984883430128</v>
      </c>
      <c r="AI85" s="24">
        <v>1.8423319532053242</v>
      </c>
      <c r="AJ85" s="24">
        <v>74.235140467391005</v>
      </c>
      <c r="AK85" s="24">
        <v>20.507405451968769</v>
      </c>
      <c r="AL85" s="24">
        <v>3.2789618473337594</v>
      </c>
      <c r="AM85" s="24">
        <v>6.7750677506775068</v>
      </c>
      <c r="AN85" s="24">
        <v>4498.375</v>
      </c>
      <c r="AO85" s="1">
        <v>1564.6521739130435</v>
      </c>
      <c r="AP85" s="24">
        <v>0</v>
      </c>
      <c r="AQ85" s="24">
        <v>23.255760368663594</v>
      </c>
      <c r="AR85" s="24">
        <v>248.33333333333334</v>
      </c>
      <c r="AS85" s="24">
        <v>1091.0576041348265</v>
      </c>
      <c r="AT85" s="26">
        <v>177.08061244338234</v>
      </c>
      <c r="AU85" s="24">
        <v>16194.246465881697</v>
      </c>
      <c r="AV85" s="24">
        <v>0.92699289660615625</v>
      </c>
      <c r="AW85" s="26">
        <v>0.86608787161273348</v>
      </c>
      <c r="AX85" s="24">
        <v>0.84227834780320965</v>
      </c>
      <c r="AY85" s="24">
        <v>5.3888507297693421E-2</v>
      </c>
      <c r="AZ85" s="24">
        <v>2.6702269692923899</v>
      </c>
      <c r="BA85" s="24">
        <v>-8.9270162992001037E-2</v>
      </c>
      <c r="BB85" s="24">
        <v>-0.61552928357479064</v>
      </c>
      <c r="BC85" s="26">
        <v>-0.8695796800951815</v>
      </c>
      <c r="BD85" s="26">
        <v>-9.6707178771790733E-2</v>
      </c>
      <c r="BE85" s="26">
        <v>46201.232564427191</v>
      </c>
      <c r="BG85" s="1">
        <f t="shared" si="45"/>
        <v>4.5097535934291582</v>
      </c>
      <c r="BH85" s="1">
        <f t="shared" si="46"/>
        <v>1.8064753481949145</v>
      </c>
      <c r="BI85" s="1">
        <f t="shared" si="32"/>
        <v>4.6937716262975773</v>
      </c>
      <c r="BJ85" s="1">
        <f t="shared" si="33"/>
        <v>6.0886063043416687</v>
      </c>
      <c r="BK85" s="1">
        <f t="shared" si="47"/>
        <v>6.8274403591722415</v>
      </c>
      <c r="BL85" s="1">
        <f t="shared" si="34"/>
        <v>1.0199127146164999</v>
      </c>
      <c r="BM85" s="1">
        <f t="shared" si="35"/>
        <v>1.0234395107257854</v>
      </c>
      <c r="BN85" s="1">
        <f t="shared" si="36"/>
        <v>1.0406963278364068</v>
      </c>
      <c r="BO85" s="1">
        <f t="shared" si="37"/>
        <v>1.1302593659942364</v>
      </c>
      <c r="BP85" s="1">
        <f>6*((O85-O130)/(O129-O130))+1</f>
        <v>1.0114900067904899</v>
      </c>
      <c r="BQ85" s="1">
        <f>6*((P85-P130)/(P129-P130))+1</f>
        <v>1.1507437070938216</v>
      </c>
      <c r="BR85" s="1">
        <f>6*((Q85-Q130)/(Q129-Q130))+1</f>
        <v>1.5067873303167421</v>
      </c>
      <c r="BS85" s="1">
        <f>6*((R85-R130)/(R129-R130))+1</f>
        <v>5.3835193971649975</v>
      </c>
      <c r="BT85" s="1">
        <f>6*((U85-U130)/(U129-U130))+1</f>
        <v>1.1787315530099081</v>
      </c>
      <c r="BU85" s="1">
        <f t="shared" si="38"/>
        <v>1.2027255553053235</v>
      </c>
      <c r="BV85" s="1">
        <f t="shared" si="39"/>
        <v>2.1094786898555018</v>
      </c>
      <c r="BW85" s="1">
        <f>6*((Y85-Y130)/(Y129-Y130))+1</f>
        <v>2.047413323520332</v>
      </c>
      <c r="BX85" s="1">
        <f>6*((Z85-Z130)/(Z129-Z130))+1</f>
        <v>1.9449190619364023</v>
      </c>
      <c r="BY85" s="1">
        <f>6*((AB85-AB130)/(AB129-AB130))+1</f>
        <v>2.8148984366680203</v>
      </c>
      <c r="BZ85" s="1">
        <f>6*((AC85-AC130)/(AC129-AC130))+1</f>
        <v>1.0363652760571485</v>
      </c>
      <c r="CA85" s="1">
        <f>6*((AD85-AD130)/(AD129-AD130))+1</f>
        <v>1</v>
      </c>
      <c r="CB85" s="1">
        <f>6*((AE85-AE130)/(AE129-AE130))+1</f>
        <v>1.0589914941481915</v>
      </c>
      <c r="CC85" s="1">
        <f>6*((AF85-AF130)/(AF129-AF130))+1</f>
        <v>1.89288978227939</v>
      </c>
      <c r="CD85" s="1">
        <f>6*((AH85-AH130)/(AH129-AH130))+1</f>
        <v>1.6364048307911756</v>
      </c>
      <c r="CE85" s="1">
        <f t="shared" si="40"/>
        <v>4.4141318906236631</v>
      </c>
      <c r="CF85" s="1">
        <f>6*((AN85-AN129)/(AN130-AN129))+1</f>
        <v>6.1607438953417333</v>
      </c>
      <c r="CG85" s="1">
        <f>6*((AO85-AO129)/(AO130-AO129))+1</f>
        <v>5.4549993756944435</v>
      </c>
      <c r="CH85" s="1">
        <f>6*((AQ85-AQ129)/(AQ130-AQ129))+1</f>
        <v>6.6931292136619458</v>
      </c>
      <c r="CI85" s="1">
        <f t="shared" si="41"/>
        <v>3.4958145524790729</v>
      </c>
      <c r="CJ85" s="1">
        <f>6*((AS85-AS130)/(AS129-AS130))+1</f>
        <v>1.2495550953749659</v>
      </c>
      <c r="CK85" s="1">
        <f t="shared" si="42"/>
        <v>5.6709303884142503</v>
      </c>
      <c r="CL85" s="1">
        <f>6*((AV85-AV130)/(AV129-AV130))+1</f>
        <v>4.3890511959002119</v>
      </c>
      <c r="CM85" s="1">
        <f>6*((AW85-AW130)/(AW129-AW130))+1</f>
        <v>6.082663539376556</v>
      </c>
      <c r="CN85" s="1">
        <f>6*((AY85-AY130)/(AY129-AY130))+1</f>
        <v>6.4920552074332534</v>
      </c>
      <c r="CO85" s="1">
        <f t="shared" si="43"/>
        <v>6.6890253671562085</v>
      </c>
      <c r="CP85" s="1">
        <f>6*((BB85-BB130)/(BB129-BB130))+1</f>
        <v>1.644970458255254</v>
      </c>
      <c r="CQ85" s="1">
        <f>6*((BC85-BC130)/(BC129-BC130))+1</f>
        <v>1.4061301804132689</v>
      </c>
      <c r="CR85" s="1">
        <f t="shared" si="44"/>
        <v>3.1069976744775882</v>
      </c>
      <c r="CS85" s="62" t="s">
        <v>391</v>
      </c>
    </row>
    <row r="86" spans="1:97">
      <c r="A86" s="6" t="s">
        <v>268</v>
      </c>
      <c r="B86" s="5" t="s">
        <v>269</v>
      </c>
      <c r="C86" s="20">
        <v>28.43</v>
      </c>
      <c r="D86" s="20">
        <v>2.8853975596140044E-2</v>
      </c>
      <c r="E86" s="23">
        <v>28.82</v>
      </c>
      <c r="F86" s="23">
        <v>4830.3999999999996</v>
      </c>
      <c r="G86" s="23">
        <v>10264.5</v>
      </c>
      <c r="H86" s="21">
        <v>6.74</v>
      </c>
      <c r="I86" s="31">
        <v>0</v>
      </c>
      <c r="J86" s="31">
        <v>99905.321376470049</v>
      </c>
      <c r="K86" s="31">
        <v>68756.455363809218</v>
      </c>
      <c r="L86" s="1">
        <v>64.7</v>
      </c>
      <c r="M86" s="1">
        <v>80.099999999999994</v>
      </c>
      <c r="N86" s="1">
        <v>0</v>
      </c>
      <c r="O86" s="1">
        <v>0.87250976951910042</v>
      </c>
      <c r="P86" s="1">
        <v>190.8</v>
      </c>
      <c r="Q86" s="1">
        <v>99.6</v>
      </c>
      <c r="R86" s="1">
        <v>0.93524788690623306</v>
      </c>
      <c r="S86" s="1">
        <v>1.0570265842185931E-4</v>
      </c>
      <c r="T86" s="19">
        <v>4.7850705797910518E-5</v>
      </c>
      <c r="U86" s="24">
        <v>4.5373241809672393</v>
      </c>
      <c r="V86" s="1">
        <v>2.2926530046547882E-3</v>
      </c>
      <c r="W86" s="1">
        <v>1000</v>
      </c>
      <c r="X86" s="17">
        <v>1.9586888906611373E-2</v>
      </c>
      <c r="Y86" s="25">
        <v>0.2730999282239413</v>
      </c>
      <c r="Z86" s="25">
        <v>1.3222353259399511</v>
      </c>
      <c r="AA86" s="1">
        <v>4.7850705797910522E-4</v>
      </c>
      <c r="AB86" s="1">
        <v>2924.6978649015077</v>
      </c>
      <c r="AC86" s="1">
        <v>1667.4942101042639</v>
      </c>
      <c r="AD86" s="1">
        <v>54.47</v>
      </c>
      <c r="AE86" s="24">
        <v>179.30975061141137</v>
      </c>
      <c r="AF86" s="24">
        <v>0.92830369247946409</v>
      </c>
      <c r="AG86" s="24">
        <v>0.16645390359014503</v>
      </c>
      <c r="AH86" s="24">
        <v>0.39205678283754686</v>
      </c>
      <c r="AI86" s="24">
        <v>1.8151367732674057</v>
      </c>
      <c r="AJ86" s="24">
        <v>73.313661376505308</v>
      </c>
      <c r="AK86" s="24">
        <v>25.695829013477947</v>
      </c>
      <c r="AL86" s="24">
        <v>4.0194592870244836</v>
      </c>
      <c r="AM86" s="24">
        <v>7.4487895716945998</v>
      </c>
      <c r="AN86" s="24">
        <v>3918.4375</v>
      </c>
      <c r="AO86" s="1">
        <v>1899.8484848484848</v>
      </c>
      <c r="AP86" s="24">
        <v>15673.75</v>
      </c>
      <c r="AQ86" s="24">
        <v>19.137829912023459</v>
      </c>
      <c r="AR86" s="24">
        <v>433.5</v>
      </c>
      <c r="AS86" s="24">
        <v>1653.0975830608504</v>
      </c>
      <c r="AT86" s="26">
        <v>186.59027163250659</v>
      </c>
      <c r="AU86" s="24">
        <v>26596.924955806106</v>
      </c>
      <c r="AV86" s="24">
        <v>0.94320685434516527</v>
      </c>
      <c r="AW86" s="26">
        <v>0.85010199918400653</v>
      </c>
      <c r="AX86" s="24">
        <v>0.57609139126886988</v>
      </c>
      <c r="AY86" s="24">
        <v>5.376707765920348E-2</v>
      </c>
      <c r="AZ86" s="24">
        <v>4.545454545454545</v>
      </c>
      <c r="BA86" s="24">
        <v>-0.18085845877377948</v>
      </c>
      <c r="BB86" s="24">
        <v>-0.33255524012849308</v>
      </c>
      <c r="BC86" s="26">
        <v>-0.84928572176643091</v>
      </c>
      <c r="BD86" s="26">
        <v>0.1133135587002444</v>
      </c>
      <c r="BE86" s="26">
        <v>88129.285455539546</v>
      </c>
      <c r="BG86" s="1">
        <f t="shared" si="45"/>
        <v>4.2525667351129366</v>
      </c>
      <c r="BH86" s="1">
        <f t="shared" si="46"/>
        <v>1.7743970431857838</v>
      </c>
      <c r="BI86" s="1">
        <f t="shared" si="32"/>
        <v>2.7941176470588234</v>
      </c>
      <c r="BJ86" s="1">
        <f t="shared" si="33"/>
        <v>5.4965419581409831</v>
      </c>
      <c r="BK86" s="1">
        <f t="shared" si="47"/>
        <v>6.7179251416722128</v>
      </c>
      <c r="BL86" s="1">
        <f t="shared" si="34"/>
        <v>1.0199127146164999</v>
      </c>
      <c r="BM86" s="1">
        <f t="shared" si="35"/>
        <v>1.1814068877219062</v>
      </c>
      <c r="BN86" s="1">
        <f t="shared" si="36"/>
        <v>1.0642766166634325</v>
      </c>
      <c r="BO86" s="1">
        <f t="shared" si="37"/>
        <v>1.4126801152737751</v>
      </c>
      <c r="BP86" s="1">
        <f>6*((O86-O130)/(O129-O130))+1</f>
        <v>1.0599092000043289</v>
      </c>
      <c r="BQ86" s="1">
        <f>6*((P86-P130)/(P129-P130))+1</f>
        <v>1.4542334096109841</v>
      </c>
      <c r="BR86" s="1">
        <f>6*((Q86-Q130)/(Q129-Q130))+1</f>
        <v>2.6289592760180995</v>
      </c>
      <c r="BS86" s="1">
        <f>6*((R86-R130)/(R129-R130))+1</f>
        <v>5.0998301851319896</v>
      </c>
      <c r="BT86" s="1">
        <f>6*((U86-U130)/(U129-U130))+1</f>
        <v>1.5636931310821822</v>
      </c>
      <c r="BU86" s="1">
        <f t="shared" si="38"/>
        <v>1.5215798552993365</v>
      </c>
      <c r="BV86" s="1">
        <f t="shared" si="39"/>
        <v>3.4287018144793051</v>
      </c>
      <c r="BW86" s="1">
        <f>6*((Y86-Y130)/(Y129-Y130))+1</f>
        <v>4.4301990984758817</v>
      </c>
      <c r="BX86" s="1">
        <f>6*((Z86-Z130)/(Z129-Z130))+1</f>
        <v>1.8785011158954534</v>
      </c>
      <c r="BY86" s="1">
        <f>6*((AB86-AB130)/(AB129-AB130))+1</f>
        <v>2.7171700826125749</v>
      </c>
      <c r="BZ86" s="1">
        <f>6*((AC86-AC130)/(AC129-AC130))+1</f>
        <v>1.1087985868469439</v>
      </c>
      <c r="CA86" s="1">
        <f>6*((AD86-AD130)/(AD129-AD130))+1</f>
        <v>1</v>
      </c>
      <c r="CB86" s="1">
        <f>6*((AE86-AE130)/(AE129-AE130))+1</f>
        <v>1.050882029809308</v>
      </c>
      <c r="CC86" s="1">
        <f>6*((AF86-AF130)/(AF129-AF130))+1</f>
        <v>1.7110289122300841</v>
      </c>
      <c r="CD86" s="1">
        <f>6*((AH86-AH130)/(AH129-AH130))+1</f>
        <v>1.7280827152462146</v>
      </c>
      <c r="CE86" s="1">
        <f t="shared" si="40"/>
        <v>3.9493544313663893</v>
      </c>
      <c r="CF86" s="1">
        <f>6*((AN86-AN129)/(AN130-AN129))+1</f>
        <v>6.290394231178265</v>
      </c>
      <c r="CG86" s="1">
        <f>6*((AO86-AO129)/(AO130-AO129))+1</f>
        <v>5.1240130272301627</v>
      </c>
      <c r="CH86" s="1">
        <f>6*((AQ86-AQ129)/(AQ130-AQ129))+1</f>
        <v>6.8011398172676856</v>
      </c>
      <c r="CI86" s="1">
        <f t="shared" si="41"/>
        <v>5.6419832582099172</v>
      </c>
      <c r="CJ86" s="1">
        <f>6*((AS86-AS130)/(AS129-AS130))+1</f>
        <v>1.5744347071865756</v>
      </c>
      <c r="CK86" s="1">
        <f t="shared" si="42"/>
        <v>5.6012791172851255</v>
      </c>
      <c r="CL86" s="1">
        <f>6*((AV86-AV130)/(AV129-AV130))+1</f>
        <v>5.1004387586881688</v>
      </c>
      <c r="CM86" s="1">
        <f>6*((AW86-AW130)/(AW129-AW130))+1</f>
        <v>5.9477156848358099</v>
      </c>
      <c r="CN86" s="1">
        <f>6*((AY86-AY130)/(AY129-AY130))+1</f>
        <v>6.4833455873980119</v>
      </c>
      <c r="CO86" s="1">
        <f t="shared" si="43"/>
        <v>6.4706363636363635</v>
      </c>
      <c r="CP86" s="1">
        <f>6*((BB86-BB130)/(BB129-BB130))+1</f>
        <v>2.1742290746018424</v>
      </c>
      <c r="CQ86" s="1">
        <f>6*((BC86-BC130)/(BC129-BC130))+1</f>
        <v>1.4778930673751751</v>
      </c>
      <c r="CR86" s="1">
        <f t="shared" si="44"/>
        <v>3.2630338215796897</v>
      </c>
      <c r="CS86" s="62" t="s">
        <v>390</v>
      </c>
    </row>
    <row r="87" spans="1:97">
      <c r="A87" s="6" t="s">
        <v>270</v>
      </c>
      <c r="B87" s="5" t="s">
        <v>271</v>
      </c>
      <c r="C87" s="20">
        <v>24</v>
      </c>
      <c r="D87" s="20">
        <v>1.8466686948585335E-2</v>
      </c>
      <c r="E87" s="23">
        <v>30.32</v>
      </c>
      <c r="F87" s="23">
        <v>4164.8999999999996</v>
      </c>
      <c r="G87" s="23">
        <v>10114.799999999999</v>
      </c>
      <c r="H87" s="21">
        <v>6.53</v>
      </c>
      <c r="I87" s="31">
        <v>242566.42087157778</v>
      </c>
      <c r="J87" s="31">
        <v>55682.79977602321</v>
      </c>
      <c r="K87" s="31">
        <v>19735.110610131185</v>
      </c>
      <c r="L87" s="1">
        <v>68.599999999999994</v>
      </c>
      <c r="M87" s="1">
        <v>54</v>
      </c>
      <c r="N87" s="1">
        <v>463.3</v>
      </c>
      <c r="O87" s="1">
        <v>0.10511104350471555</v>
      </c>
      <c r="P87" s="1">
        <v>188.4</v>
      </c>
      <c r="Q87" s="1">
        <v>88.9</v>
      </c>
      <c r="R87" s="1">
        <v>0.9441783165509825</v>
      </c>
      <c r="S87" s="1">
        <v>9.3186995237109127E-4</v>
      </c>
      <c r="T87" s="19">
        <v>0</v>
      </c>
      <c r="U87" s="24">
        <v>7.6535034302011873</v>
      </c>
      <c r="V87" s="1">
        <v>7.8400976164995275E-3</v>
      </c>
      <c r="W87" s="1">
        <v>795.81050228310505</v>
      </c>
      <c r="X87" s="17">
        <v>1.4450867052023121E-2</v>
      </c>
      <c r="Y87" s="25">
        <v>0.19373288713112261</v>
      </c>
      <c r="Z87" s="25">
        <v>3.6815820765661256</v>
      </c>
      <c r="AA87" s="1">
        <v>3.9549741405536966E-4</v>
      </c>
      <c r="AB87" s="1">
        <v>3929.2363857620931</v>
      </c>
      <c r="AC87" s="1">
        <v>754.38805048986717</v>
      </c>
      <c r="AD87" s="1">
        <v>54.47</v>
      </c>
      <c r="AE87" s="24">
        <v>58.8400713176392</v>
      </c>
      <c r="AF87" s="24">
        <v>5.0076057195010657</v>
      </c>
      <c r="AG87" s="24">
        <v>0.29464787766606065</v>
      </c>
      <c r="AH87" s="24">
        <v>0.33939762701551568</v>
      </c>
      <c r="AI87" s="24">
        <v>2.357773045330088</v>
      </c>
      <c r="AJ87" s="24">
        <v>71.05263157894737</v>
      </c>
      <c r="AK87" s="24">
        <v>27.350167325829027</v>
      </c>
      <c r="AL87" s="24">
        <v>4.837237602677213</v>
      </c>
      <c r="AM87" s="24">
        <v>7.7864293659621797</v>
      </c>
      <c r="AN87" s="24">
        <v>2191.3333333333335</v>
      </c>
      <c r="AO87" s="1">
        <v>888.37837837837833</v>
      </c>
      <c r="AP87" s="24">
        <v>16435</v>
      </c>
      <c r="AQ87" s="24">
        <v>15.606267029972752</v>
      </c>
      <c r="AR87" s="24">
        <v>145.19999999999999</v>
      </c>
      <c r="AS87" s="24">
        <v>4174.6393720717979</v>
      </c>
      <c r="AT87" s="26">
        <v>802.35777304533008</v>
      </c>
      <c r="AU87" s="24">
        <v>22950.655627924163</v>
      </c>
      <c r="AV87" s="24">
        <v>0.9375</v>
      </c>
      <c r="AW87" s="26">
        <v>0.83789537712895379</v>
      </c>
      <c r="AX87" s="24">
        <v>0.41742700729927007</v>
      </c>
      <c r="AY87" s="24">
        <v>-2.0999625595477297E-2</v>
      </c>
      <c r="AZ87" s="24">
        <v>4.395604395604396</v>
      </c>
      <c r="BA87" s="24">
        <v>0.17667819251688707</v>
      </c>
      <c r="BB87" s="24">
        <v>-0.12525709935425922</v>
      </c>
      <c r="BC87" s="26">
        <v>-0.88742738974328994</v>
      </c>
      <c r="BD87" s="26">
        <v>-0.513190324908394</v>
      </c>
      <c r="BE87" s="26">
        <v>78110.172964368103</v>
      </c>
      <c r="BG87" s="1">
        <f t="shared" si="45"/>
        <v>4.9348049281314168</v>
      </c>
      <c r="BH87" s="1">
        <f t="shared" si="46"/>
        <v>1.4470572071790981</v>
      </c>
      <c r="BI87" s="1">
        <f t="shared" si="32"/>
        <v>2.5346020761245671</v>
      </c>
      <c r="BJ87" s="1">
        <f t="shared" si="33"/>
        <v>5.7227165878387938</v>
      </c>
      <c r="BK87" s="1">
        <f t="shared" si="47"/>
        <v>6.7248362065317329</v>
      </c>
      <c r="BL87" s="1">
        <f t="shared" si="34"/>
        <v>1.8425182978531291</v>
      </c>
      <c r="BM87" s="1">
        <f t="shared" si="35"/>
        <v>1.0976522279911143</v>
      </c>
      <c r="BN87" s="1">
        <f t="shared" si="36"/>
        <v>1.0125979854059282</v>
      </c>
      <c r="BO87" s="1">
        <f t="shared" si="37"/>
        <v>1.2622478386167146</v>
      </c>
      <c r="BP87" s="1">
        <f>6*((O87-O130)/(O129-O130))+1</f>
        <v>1.0050647620310798</v>
      </c>
      <c r="BQ87" s="1">
        <f>6*((P87-P130)/(P129-P130))+1</f>
        <v>1.4473684210526316</v>
      </c>
      <c r="BR87" s="1">
        <f>6*((Q87-Q130)/(Q129-Q130))+1</f>
        <v>2.4352941176470591</v>
      </c>
      <c r="BS87" s="1">
        <f>6*((R87-R130)/(R129-R130))+1</f>
        <v>5.431287067698948</v>
      </c>
      <c r="BT87" s="1">
        <f>6*((U87-U130)/(U129-U130))+1</f>
        <v>1.9508307408175203</v>
      </c>
      <c r="BU87" s="1">
        <f t="shared" si="38"/>
        <v>2.7836266421669968</v>
      </c>
      <c r="BV87" s="1">
        <f t="shared" si="39"/>
        <v>2.7918540916521537</v>
      </c>
      <c r="BW87" s="1">
        <f>6*((Y87-Y130)/(Y129-Y130))+1</f>
        <v>3.4333304629702557</v>
      </c>
      <c r="BX87" s="1">
        <f>6*((Z87-Z130)/(Z129-Z130))+1</f>
        <v>1.9046723150574594</v>
      </c>
      <c r="BY87" s="1">
        <f>6*((AB87-AB130)/(AB129-AB130))+1</f>
        <v>3.3069621139722911</v>
      </c>
      <c r="BZ87" s="1">
        <f>6*((AC87-AC130)/(AC129-AC130))+1</f>
        <v>1.047824512046323</v>
      </c>
      <c r="CA87" s="1">
        <f>6*((AD87-AD130)/(AD129-AD130))+1</f>
        <v>1</v>
      </c>
      <c r="CB87" s="1">
        <f>6*((AE87-AE130)/(AE129-AE130))+1</f>
        <v>1.0095773902644765</v>
      </c>
      <c r="CC87" s="1">
        <f>6*((AF87-AF130)/(AF129-AF130))+1</f>
        <v>4.8544512951889534</v>
      </c>
      <c r="CD87" s="1">
        <f>6*((AH87-AH130)/(AH129-AH130))+1</f>
        <v>1.7114891534164256</v>
      </c>
      <c r="CE87" s="1">
        <f t="shared" si="40"/>
        <v>2.8089317185689682</v>
      </c>
      <c r="CF87" s="1">
        <f>6*((AN87-AN129)/(AN130-AN129))+1</f>
        <v>6.6765041744618214</v>
      </c>
      <c r="CG87" s="1">
        <f>6*((AO87-AO129)/(AO130-AO129))+1</f>
        <v>6.1227793805561586</v>
      </c>
      <c r="CH87" s="1">
        <f>6*((AQ87-AQ129)/(AQ130-AQ129))+1</f>
        <v>6.893770385602525</v>
      </c>
      <c r="CI87" s="1">
        <f t="shared" si="41"/>
        <v>2.3004507405022538</v>
      </c>
      <c r="CJ87" s="1">
        <f>6*((AS87-AS130)/(AS129-AS130))+1</f>
        <v>3.0319778505515647</v>
      </c>
      <c r="CK87" s="1">
        <f t="shared" si="42"/>
        <v>1.0912342943898201</v>
      </c>
      <c r="CL87" s="1">
        <f>6*((AV87-AV130)/(AV129-AV130))+1</f>
        <v>4.8500504655186623</v>
      </c>
      <c r="CM87" s="1">
        <f>6*((AW87-AW130)/(AW129-AW130))+1</f>
        <v>5.8446711081407665</v>
      </c>
      <c r="CN87" s="1">
        <f>6*((AY87-AY130)/(AY129-AY130))+1</f>
        <v>1.1206550224432996</v>
      </c>
      <c r="CO87" s="1">
        <f t="shared" si="43"/>
        <v>6.4880879120879129</v>
      </c>
      <c r="CP87" s="1">
        <f>6*((BB87-BB130)/(BB129-BB130))+1</f>
        <v>2.5619477707097875</v>
      </c>
      <c r="CQ87" s="1">
        <f>6*((BC87-BC130)/(BC129-BC130))+1</f>
        <v>1.3430176446891955</v>
      </c>
      <c r="CR87" s="1">
        <f t="shared" si="44"/>
        <v>3.0763985110777794</v>
      </c>
      <c r="CS87" s="62" t="s">
        <v>369</v>
      </c>
    </row>
    <row r="88" spans="1:97">
      <c r="A88" s="6" t="s">
        <v>272</v>
      </c>
      <c r="B88" s="5" t="s">
        <v>273</v>
      </c>
      <c r="C88" s="20">
        <v>15.88</v>
      </c>
      <c r="D88" s="20">
        <v>2.0475502721919787E-2</v>
      </c>
      <c r="E88" s="23">
        <v>26.42</v>
      </c>
      <c r="F88" s="23">
        <v>3875.6</v>
      </c>
      <c r="G88" s="23">
        <v>14533.5</v>
      </c>
      <c r="H88" s="21">
        <v>6.74</v>
      </c>
      <c r="I88" s="31">
        <v>10782.362793476927</v>
      </c>
      <c r="J88" s="31">
        <v>15768.810110970027</v>
      </c>
      <c r="K88" s="31">
        <v>34046.45232328491</v>
      </c>
      <c r="L88" s="1">
        <v>46</v>
      </c>
      <c r="M88" s="1">
        <v>40.299999999999997</v>
      </c>
      <c r="N88" s="1">
        <v>0</v>
      </c>
      <c r="O88" s="1">
        <v>7.4313965114987224E-2</v>
      </c>
      <c r="P88" s="1">
        <v>71.900000000000006</v>
      </c>
      <c r="Q88" s="1">
        <v>57.1</v>
      </c>
      <c r="R88" s="1">
        <v>0.95784991360157989</v>
      </c>
      <c r="S88" s="1">
        <v>3.8657303008826752E-4</v>
      </c>
      <c r="T88" s="19">
        <v>5.5549383401844242E-5</v>
      </c>
      <c r="U88" s="24">
        <v>4.4986670884741118</v>
      </c>
      <c r="V88" s="1">
        <v>1.1491497692854413E-3</v>
      </c>
      <c r="W88" s="1">
        <v>1000</v>
      </c>
      <c r="X88" s="17">
        <v>2.4808354627263638E-2</v>
      </c>
      <c r="Y88" s="25">
        <v>0.24413954005110544</v>
      </c>
      <c r="Z88" s="25">
        <v>11.020384820951364</v>
      </c>
      <c r="AA88" s="1">
        <v>5.5549383401844242E-5</v>
      </c>
      <c r="AB88" s="1">
        <v>2194.5663370736584</v>
      </c>
      <c r="AC88" s="1">
        <v>1225.1274364442986</v>
      </c>
      <c r="AD88" s="1">
        <v>54.47</v>
      </c>
      <c r="AE88" s="24">
        <v>470.87054553782872</v>
      </c>
      <c r="AF88" s="24">
        <v>0.78513498500166656</v>
      </c>
      <c r="AG88" s="24">
        <v>0.36969693870856968</v>
      </c>
      <c r="AH88" s="24">
        <v>0.35529385623819576</v>
      </c>
      <c r="AI88" s="24">
        <v>2.3375180535496054</v>
      </c>
      <c r="AJ88" s="24">
        <v>70.432174202866349</v>
      </c>
      <c r="AK88" s="24">
        <v>27.108099100099988</v>
      </c>
      <c r="AL88" s="24">
        <v>3.0552160871014333</v>
      </c>
      <c r="AM88" s="24">
        <v>12.704918032786885</v>
      </c>
      <c r="AN88" s="24">
        <v>3750.4166666666665</v>
      </c>
      <c r="AO88" s="1">
        <v>937.60416666666663</v>
      </c>
      <c r="AP88" s="24">
        <v>5625.625</v>
      </c>
      <c r="AQ88" s="24">
        <v>21.441085271317828</v>
      </c>
      <c r="AR88" s="24">
        <v>242.66666666666666</v>
      </c>
      <c r="AS88" s="24">
        <v>1206.5935418286858</v>
      </c>
      <c r="AT88" s="26">
        <v>46.290174536162645</v>
      </c>
      <c r="AU88" s="24">
        <v>13611.01473663258</v>
      </c>
      <c r="AV88" s="24">
        <v>0.9603442340791738</v>
      </c>
      <c r="AW88" s="26">
        <v>0.93796901893287432</v>
      </c>
      <c r="AX88" s="24">
        <v>0.68075731497418246</v>
      </c>
      <c r="AY88" s="24">
        <v>4.4589707456388822E-2</v>
      </c>
      <c r="AZ88" s="24">
        <v>10.482180293501049</v>
      </c>
      <c r="BA88" s="24">
        <v>-0.3412940113695751</v>
      </c>
      <c r="BB88" s="24">
        <v>-0.26254373610320209</v>
      </c>
      <c r="BC88" s="26">
        <v>-0.87211660522571433</v>
      </c>
      <c r="BD88" s="26">
        <v>-0.4186522845438056</v>
      </c>
      <c r="BE88" s="26">
        <v>39466.76877921199</v>
      </c>
      <c r="BG88" s="1">
        <f t="shared" si="45"/>
        <v>6.1853182751540041</v>
      </c>
      <c r="BH88" s="1">
        <f t="shared" si="46"/>
        <v>1.5103620259939428</v>
      </c>
      <c r="BI88" s="1">
        <f t="shared" si="32"/>
        <v>3.2093425605536323</v>
      </c>
      <c r="BJ88" s="1">
        <f t="shared" si="33"/>
        <v>5.821037129343793</v>
      </c>
      <c r="BK88" s="1">
        <f t="shared" si="47"/>
        <v>6.5208420696261697</v>
      </c>
      <c r="BL88" s="1">
        <f t="shared" si="34"/>
        <v>1.056478500608341</v>
      </c>
      <c r="BM88" s="1">
        <f t="shared" si="35"/>
        <v>1.0220576553184175</v>
      </c>
      <c r="BN88" s="1">
        <f t="shared" si="36"/>
        <v>1.0276850980690038</v>
      </c>
      <c r="BO88" s="1">
        <f t="shared" si="37"/>
        <v>1.18328530259366</v>
      </c>
      <c r="BP88" s="1">
        <f>6*((O88-O130)/(O129-O130))+1</f>
        <v>1.0028637570016929</v>
      </c>
      <c r="BQ88" s="1">
        <f>6*((P88-P130)/(P129-P130))+1</f>
        <v>1.1141304347826086</v>
      </c>
      <c r="BR88" s="1">
        <f>6*((Q88-Q130)/(Q129-Q130))+1</f>
        <v>1.8597285067873304</v>
      </c>
      <c r="BS88" s="1">
        <f>6*((R88-R130)/(R129-R130))+1</f>
        <v>5.9387144948627606</v>
      </c>
      <c r="BT88" s="1">
        <f>6*((U88-U130)/(U129-U130))+1</f>
        <v>1.5588905786003933</v>
      </c>
      <c r="BU88" s="1">
        <f t="shared" si="38"/>
        <v>1.2614322224794834</v>
      </c>
      <c r="BV88" s="1">
        <f t="shared" si="39"/>
        <v>4.0761442608245826</v>
      </c>
      <c r="BW88" s="1">
        <f>6*((Y88-Y130)/(Y129-Y130))+1</f>
        <v>4.0664498362625476</v>
      </c>
      <c r="BX88" s="1">
        <f>6*((Z88-Z130)/(Z129-Z130))+1</f>
        <v>1.9860784365540161</v>
      </c>
      <c r="BY88" s="1">
        <f>6*((AB88-AB130)/(AB129-AB130))+1</f>
        <v>2.2884898996082992</v>
      </c>
      <c r="BZ88" s="1">
        <f>6*((AC88-AC130)/(AC129-AC130))+1</f>
        <v>1.0792588619612387</v>
      </c>
      <c r="CA88" s="1">
        <f>6*((AD88-AD130)/(AD129-AD130))+1</f>
        <v>1</v>
      </c>
      <c r="CB88" s="1">
        <f>6*((AE88-AE130)/(AE129-AE130))+1</f>
        <v>1.1508475448703479</v>
      </c>
      <c r="CC88" s="1">
        <f>6*((AF88-AF130)/(AF129-AF130))+1</f>
        <v>1.6007061862725789</v>
      </c>
      <c r="CD88" s="1">
        <f>6*((AH88-AH130)/(AH129-AH130))+1</f>
        <v>1.7164982550313188</v>
      </c>
      <c r="CE88" s="1">
        <f t="shared" si="40"/>
        <v>2.495984191398064</v>
      </c>
      <c r="CF88" s="1">
        <f>6*((AN88-AN129)/(AN130-AN129))+1</f>
        <v>6.3279568262323886</v>
      </c>
      <c r="CG88" s="1">
        <f>6*((AO88-AO129)/(AO130-AO129))+1</f>
        <v>6.0741718530140236</v>
      </c>
      <c r="CH88" s="1">
        <f>6*((AQ88-AQ129)/(AQ130-AQ129))+1</f>
        <v>6.740726946230879</v>
      </c>
      <c r="CI88" s="1">
        <f t="shared" si="41"/>
        <v>3.4301352221506765</v>
      </c>
      <c r="CJ88" s="1">
        <f>6*((AS88-AS130)/(AS129-AS130))+1</f>
        <v>1.3163390822721182</v>
      </c>
      <c r="CK88" s="1">
        <f t="shared" si="42"/>
        <v>6.6288743137014077</v>
      </c>
      <c r="CL88" s="1">
        <f>6*((AV88-AV130)/(AV129-AV130))+1</f>
        <v>5.852341471017132</v>
      </c>
      <c r="CM88" s="1">
        <f>6*((AW88-AW130)/(AW129-AW130))+1</f>
        <v>6.6894622396682513</v>
      </c>
      <c r="CN88" s="1">
        <f>6*((AY88-AY130)/(AY129-AY130))+1</f>
        <v>5.8250927227493428</v>
      </c>
      <c r="CO88" s="1">
        <f t="shared" si="43"/>
        <v>5.7792452830188683</v>
      </c>
      <c r="CP88" s="1">
        <f>6*((BB88-BB130)/(BB129-BB130))+1</f>
        <v>2.3051746245805322</v>
      </c>
      <c r="CQ88" s="1">
        <f>6*((BC88-BC130)/(BC129-BC130))+1</f>
        <v>1.3971591818321136</v>
      </c>
      <c r="CR88" s="1">
        <f t="shared" si="44"/>
        <v>3.2459271851628637</v>
      </c>
      <c r="CS88" s="62" t="s">
        <v>391</v>
      </c>
    </row>
    <row r="89" spans="1:97">
      <c r="A89" s="6" t="s">
        <v>274</v>
      </c>
      <c r="B89" s="5" t="s">
        <v>242</v>
      </c>
      <c r="C89" s="20">
        <v>23.59</v>
      </c>
      <c r="D89" s="20">
        <v>5.0282585270380223E-2</v>
      </c>
      <c r="E89" s="23">
        <v>19.809999999999999</v>
      </c>
      <c r="F89" s="23">
        <v>1670.3</v>
      </c>
      <c r="G89" s="23">
        <v>16574.599999999999</v>
      </c>
      <c r="H89" s="21">
        <v>8.07</v>
      </c>
      <c r="I89" s="31">
        <v>13039.644192083066</v>
      </c>
      <c r="J89" s="31">
        <v>74253.860341483974</v>
      </c>
      <c r="K89" s="31">
        <v>132736.00501676777</v>
      </c>
      <c r="L89" s="1">
        <v>157.69999999999999</v>
      </c>
      <c r="M89" s="1">
        <v>57.7</v>
      </c>
      <c r="N89" s="1">
        <v>0</v>
      </c>
      <c r="O89" s="1">
        <v>0.68144833197721721</v>
      </c>
      <c r="P89" s="1">
        <v>89.5</v>
      </c>
      <c r="Q89" s="1">
        <v>105.2</v>
      </c>
      <c r="R89" s="1">
        <v>0.96399917712404859</v>
      </c>
      <c r="S89" s="1">
        <v>5.1826108164136338E-4</v>
      </c>
      <c r="T89" s="19">
        <v>1.0995535812460141E-5</v>
      </c>
      <c r="U89" s="24">
        <v>5.5433616595851039</v>
      </c>
      <c r="V89" s="1">
        <v>6.1959878739147609E-3</v>
      </c>
      <c r="W89" s="1">
        <v>695.48133595284878</v>
      </c>
      <c r="X89" s="17">
        <v>3.4361049413937944E-2</v>
      </c>
      <c r="Y89" s="25">
        <v>0.22908099311679458</v>
      </c>
      <c r="Z89" s="25">
        <v>0.47374286547514893</v>
      </c>
      <c r="AA89" s="1">
        <v>9.3462054405911205E-4</v>
      </c>
      <c r="AB89" s="1">
        <v>2201.5338772458381</v>
      </c>
      <c r="AC89" s="1">
        <v>3632.2448721151572</v>
      </c>
      <c r="AD89" s="1">
        <v>54.47</v>
      </c>
      <c r="AE89" s="24">
        <v>553.53665323083339</v>
      </c>
      <c r="AF89" s="24">
        <v>0.42112902161722343</v>
      </c>
      <c r="AG89" s="24">
        <v>0.23311034920437315</v>
      </c>
      <c r="AH89" s="24">
        <v>1.1946429749521694</v>
      </c>
      <c r="AI89" s="24">
        <v>2.1056451080861169</v>
      </c>
      <c r="AJ89" s="24">
        <v>73.07523145602886</v>
      </c>
      <c r="AK89" s="24">
        <v>22.60682163041805</v>
      </c>
      <c r="AL89" s="24">
        <v>4.3872187891715964</v>
      </c>
      <c r="AM89" s="24">
        <v>16.536964980544749</v>
      </c>
      <c r="AN89" s="24">
        <v>6995.8461538461543</v>
      </c>
      <c r="AO89" s="1">
        <v>575.60759493670889</v>
      </c>
      <c r="AP89" s="24">
        <v>1109.0975609756097</v>
      </c>
      <c r="AQ89" s="24">
        <v>18.08574807806032</v>
      </c>
      <c r="AR89" s="24">
        <v>232.28571428571428</v>
      </c>
      <c r="AS89" s="24">
        <v>1057.5116471312647</v>
      </c>
      <c r="AT89" s="26">
        <v>3.2843665471818442</v>
      </c>
      <c r="AU89" s="24">
        <v>39938.478570966916</v>
      </c>
      <c r="AV89" s="24">
        <v>0.9613091689519494</v>
      </c>
      <c r="AW89" s="26">
        <v>0.85686180994396088</v>
      </c>
      <c r="AX89" s="24">
        <v>0.82800763085727913</v>
      </c>
      <c r="AY89" s="24">
        <v>4.381082726343976E-2</v>
      </c>
      <c r="AZ89" s="24">
        <v>23.867510959571359</v>
      </c>
      <c r="BA89" s="24">
        <v>-0.67952342746306615</v>
      </c>
      <c r="BB89" s="24">
        <v>-0.19323722222527445</v>
      </c>
      <c r="BC89" s="26">
        <v>-0.6846155823574307</v>
      </c>
      <c r="BD89" s="26">
        <v>-0.57875770551105532</v>
      </c>
      <c r="BE89" s="26">
        <v>110732.42095345276</v>
      </c>
      <c r="BG89" s="1">
        <f t="shared" si="45"/>
        <v>4.9979466119096516</v>
      </c>
      <c r="BH89" s="1">
        <f t="shared" si="46"/>
        <v>2.4496875655367099</v>
      </c>
      <c r="BI89" s="1">
        <f t="shared" si="32"/>
        <v>4.3529411764705888</v>
      </c>
      <c r="BJ89" s="1">
        <f t="shared" si="33"/>
        <v>6.5705230960944796</v>
      </c>
      <c r="BK89" s="1">
        <f t="shared" si="47"/>
        <v>6.4266124471494361</v>
      </c>
      <c r="BL89" s="1">
        <f t="shared" si="34"/>
        <v>1.0641335267028749</v>
      </c>
      <c r="BM89" s="1">
        <f t="shared" si="35"/>
        <v>1.1328246424579631</v>
      </c>
      <c r="BN89" s="1">
        <f t="shared" si="36"/>
        <v>1.1317242881043177</v>
      </c>
      <c r="BO89" s="1">
        <f t="shared" si="37"/>
        <v>1.2835734870317004</v>
      </c>
      <c r="BP89" s="1">
        <f>6*((O89-O130)/(O129-O130))+1</f>
        <v>1.0462544247159096</v>
      </c>
      <c r="BQ89" s="1">
        <f>6*((P89-P130)/(P129-P130))+1</f>
        <v>1.1644736842105263</v>
      </c>
      <c r="BR89" s="1">
        <f>6*((Q89-Q130)/(Q129-Q130))+1</f>
        <v>2.730316742081448</v>
      </c>
      <c r="BS89" s="1">
        <f>6*((R89-R130)/(R129-R130))+1</f>
        <v>6.166947155363987</v>
      </c>
      <c r="BT89" s="1">
        <f>6*((U89-U130)/(U129-U130))+1</f>
        <v>1.6886779004506423</v>
      </c>
      <c r="BU89" s="1">
        <f t="shared" si="38"/>
        <v>2.4095907458091386</v>
      </c>
      <c r="BV89" s="1">
        <f t="shared" si="39"/>
        <v>5.2606430994191964</v>
      </c>
      <c r="BW89" s="1">
        <f>6*((Y89-Y130)/(Y129-Y130))+1</f>
        <v>3.8773109578514418</v>
      </c>
      <c r="BX89" s="1">
        <f>6*((Z89-Z130)/(Z129-Z130))+1</f>
        <v>1.8690891610124369</v>
      </c>
      <c r="BY89" s="1">
        <f>6*((AB89-AB130)/(AB129-AB130))+1</f>
        <v>2.2925807329475818</v>
      </c>
      <c r="BZ89" s="1">
        <f>6*((AC89-AC130)/(AC129-AC130))+1</f>
        <v>1.2399978483661216</v>
      </c>
      <c r="CA89" s="1">
        <f>6*((AD89-AD130)/(AD129-AD130))+1</f>
        <v>1</v>
      </c>
      <c r="CB89" s="1">
        <f>6*((AE89-AE130)/(AE129-AE130))+1</f>
        <v>1.1791907246716931</v>
      </c>
      <c r="CC89" s="1">
        <f>6*((AF89-AF130)/(AF129-AF130))+1</f>
        <v>1.3202110218415717</v>
      </c>
      <c r="CD89" s="1">
        <f>6*((AH89-AH130)/(AH129-AH130))+1</f>
        <v>1.980987711437153</v>
      </c>
      <c r="CE89" s="1">
        <f t="shared" si="40"/>
        <v>3.8290946731732394</v>
      </c>
      <c r="CF89" s="1">
        <f>6*((AN89-AN129)/(AN130-AN129))+1</f>
        <v>5.6024113615114413</v>
      </c>
      <c r="CG89" s="1">
        <f>6*((AO89-AO129)/(AO130-AO129))+1</f>
        <v>6.4316218592480228</v>
      </c>
      <c r="CH89" s="1">
        <f>6*((AQ89-AQ129)/(AQ130-AQ129))+1</f>
        <v>6.8287352308195963</v>
      </c>
      <c r="CI89" s="1">
        <f t="shared" si="41"/>
        <v>3.3098151044062183</v>
      </c>
      <c r="CJ89" s="1">
        <f>6*((AS89-AS130)/(AS129-AS130))+1</f>
        <v>1.2301643084242024</v>
      </c>
      <c r="CK89" s="1">
        <f t="shared" si="42"/>
        <v>6.9438602803692051</v>
      </c>
      <c r="CL89" s="1">
        <f>6*((AV89-AV130)/(AV129-AV130))+1</f>
        <v>5.8946779984981079</v>
      </c>
      <c r="CM89" s="1">
        <f>6*((AW89-AW130)/(AW129-AW130))+1</f>
        <v>6.0047799434944755</v>
      </c>
      <c r="CN89" s="1">
        <f>6*((AY89-AY130)/(AY129-AY130))+1</f>
        <v>5.7692270328080575</v>
      </c>
      <c r="CO89" s="1">
        <f t="shared" si="43"/>
        <v>4.2203896736483193</v>
      </c>
      <c r="CP89" s="1">
        <f>6*((BB89-BB130)/(BB129-BB130))+1</f>
        <v>2.4348016009353404</v>
      </c>
      <c r="CQ89" s="1">
        <f>6*((BC89-BC130)/(BC129-BC130))+1</f>
        <v>2.0601946769959998</v>
      </c>
      <c r="CR89" s="1">
        <f t="shared" si="44"/>
        <v>3.3836760134045631</v>
      </c>
      <c r="CS89" s="62" t="s">
        <v>391</v>
      </c>
    </row>
    <row r="90" spans="1:97">
      <c r="A90" s="6" t="s">
        <v>275</v>
      </c>
      <c r="B90" s="5" t="s">
        <v>223</v>
      </c>
      <c r="C90" s="20">
        <v>27.79</v>
      </c>
      <c r="D90" s="20">
        <v>4.4620911325392323E-2</v>
      </c>
      <c r="E90" s="23">
        <v>15.06</v>
      </c>
      <c r="F90" s="23">
        <v>2479.4</v>
      </c>
      <c r="G90" s="23">
        <v>21074.5</v>
      </c>
      <c r="H90" s="21">
        <v>8.65</v>
      </c>
      <c r="I90" s="31">
        <v>0</v>
      </c>
      <c r="J90" s="31">
        <v>32390.406696747577</v>
      </c>
      <c r="K90" s="31">
        <v>44789.703786368322</v>
      </c>
      <c r="L90" s="1">
        <v>7.2</v>
      </c>
      <c r="M90" s="1">
        <v>21.1</v>
      </c>
      <c r="N90" s="1">
        <v>83.3</v>
      </c>
      <c r="O90" s="1">
        <v>0.71932312346379279</v>
      </c>
      <c r="P90" s="1">
        <v>99.1</v>
      </c>
      <c r="Q90" s="1">
        <v>16.600000000000001</v>
      </c>
      <c r="R90" s="1">
        <v>0.9504605426935524</v>
      </c>
      <c r="S90" s="1">
        <v>1.5715034049240441E-3</v>
      </c>
      <c r="T90" s="19">
        <v>0</v>
      </c>
      <c r="U90" s="24">
        <v>4.1280830830830828</v>
      </c>
      <c r="V90" s="1">
        <v>1.2103810420727708E-3</v>
      </c>
      <c r="W90" s="1">
        <v>600</v>
      </c>
      <c r="X90" s="17">
        <v>1.0777084515031198E-2</v>
      </c>
      <c r="Y90" s="25">
        <v>0.13717148799394971</v>
      </c>
      <c r="Z90" s="25">
        <v>13.747450479233228</v>
      </c>
      <c r="AA90" s="1">
        <v>1.1344299489506524E-3</v>
      </c>
      <c r="AB90" s="1">
        <v>3615.2756664775952</v>
      </c>
      <c r="AC90" s="1">
        <v>221.87860618879992</v>
      </c>
      <c r="AD90" s="1">
        <v>54.47</v>
      </c>
      <c r="AE90" s="24">
        <v>278.33562520539095</v>
      </c>
      <c r="AF90" s="24">
        <v>1.0115333711476648</v>
      </c>
      <c r="AG90" s="24">
        <v>0.28154577327450209</v>
      </c>
      <c r="AH90" s="24">
        <v>8.2057099640763853E-2</v>
      </c>
      <c r="AI90" s="24">
        <v>1.84344866704481</v>
      </c>
      <c r="AJ90" s="24">
        <v>75.893363584798635</v>
      </c>
      <c r="AK90" s="24">
        <v>20.892418226507846</v>
      </c>
      <c r="AL90" s="24">
        <v>3.403289846851957</v>
      </c>
      <c r="AM90" s="24">
        <v>4.5248868778280551</v>
      </c>
      <c r="AN90" s="24">
        <v>5289</v>
      </c>
      <c r="AO90" s="1">
        <v>705.2</v>
      </c>
      <c r="AP90" s="24">
        <v>0</v>
      </c>
      <c r="AQ90" s="24">
        <v>21.520661157024794</v>
      </c>
      <c r="AR90" s="24">
        <v>306</v>
      </c>
      <c r="AS90" s="24">
        <v>1500.7437889960295</v>
      </c>
      <c r="AT90" s="26">
        <v>328.01871809415769</v>
      </c>
      <c r="AU90" s="24">
        <v>20975.477991000182</v>
      </c>
      <c r="AV90" s="24">
        <v>0.96898148148148144</v>
      </c>
      <c r="AW90" s="26">
        <v>0.92083333333333328</v>
      </c>
      <c r="AX90" s="24">
        <v>0.95462962962962961</v>
      </c>
      <c r="AY90" s="24">
        <v>4.7602867857975614E-2</v>
      </c>
      <c r="AZ90" s="24">
        <v>0</v>
      </c>
      <c r="BA90" s="24">
        <v>-1.9735806108571186</v>
      </c>
      <c r="BB90" s="24">
        <v>0.23436856398029149</v>
      </c>
      <c r="BC90" s="26">
        <v>-0.66778460950471596</v>
      </c>
      <c r="BD90" s="26">
        <v>0.11036145996127454</v>
      </c>
      <c r="BE90" s="26">
        <v>58113.830850916689</v>
      </c>
      <c r="BG90" s="1">
        <f t="shared" si="45"/>
        <v>4.3511293634496919</v>
      </c>
      <c r="BH90" s="1">
        <f t="shared" si="46"/>
        <v>2.2712683953799284</v>
      </c>
      <c r="BI90" s="1">
        <f t="shared" si="32"/>
        <v>5.1747404844290648</v>
      </c>
      <c r="BJ90" s="1">
        <f t="shared" si="33"/>
        <v>6.2955450451726183</v>
      </c>
      <c r="BK90" s="1">
        <f t="shared" si="47"/>
        <v>6.2188696230922824</v>
      </c>
      <c r="BL90" s="1">
        <f t="shared" si="34"/>
        <v>1.0199127146164999</v>
      </c>
      <c r="BM90" s="1">
        <f t="shared" si="35"/>
        <v>1.0535379082719314</v>
      </c>
      <c r="BN90" s="1">
        <f t="shared" si="36"/>
        <v>1.0390107059987144</v>
      </c>
      <c r="BO90" s="1">
        <f t="shared" si="37"/>
        <v>1.0726224783861671</v>
      </c>
      <c r="BP90" s="1">
        <f>6*((O90-O130)/(O129-O130))+1</f>
        <v>1.0489612596141424</v>
      </c>
      <c r="BQ90" s="1">
        <f>6*((P90-P130)/(P129-P130))+1</f>
        <v>1.1919336384439359</v>
      </c>
      <c r="BR90" s="1">
        <f>6*((Q90-Q130)/(Q129-Q130))+1</f>
        <v>1.1266968325791855</v>
      </c>
      <c r="BS90" s="1">
        <f>6*((R90-R130)/(R129-R130))+1</f>
        <v>5.6644546951961461</v>
      </c>
      <c r="BT90" s="1">
        <f>6*((U90-U130)/(U129-U130))+1</f>
        <v>1.512851184015342</v>
      </c>
      <c r="BU90" s="1">
        <f t="shared" si="38"/>
        <v>1.2753623716714315</v>
      </c>
      <c r="BV90" s="1">
        <f t="shared" si="39"/>
        <v>2.3363186385163086</v>
      </c>
      <c r="BW90" s="1">
        <f>6*((Y90-Y130)/(Y129-Y130))+1</f>
        <v>2.7229060348474783</v>
      </c>
      <c r="BX90" s="1">
        <f>6*((Z90-Z130)/(Z129-Z130))+1</f>
        <v>2.0163285803498865</v>
      </c>
      <c r="BY90" s="1">
        <f>6*((AB90-AB130)/(AB129-AB130))+1</f>
        <v>3.122627191469443</v>
      </c>
      <c r="BZ90" s="1">
        <f>6*((AC90-AC130)/(AC129-AC130))+1</f>
        <v>1.0122653710341083</v>
      </c>
      <c r="CA90" s="1">
        <f>6*((AD90-AD130)/(AD129-AD130))+1</f>
        <v>1</v>
      </c>
      <c r="CB90" s="1">
        <f>6*((AE90-AE130)/(AE129-AE130))+1</f>
        <v>1.0848343743303037</v>
      </c>
      <c r="CC90" s="1">
        <f>6*((AF90-AF130)/(AF129-AF130))+1</f>
        <v>1.7751639120705143</v>
      </c>
      <c r="CD90" s="1">
        <f>6*((AH90-AH130)/(AH129-AH130))+1</f>
        <v>1.6303979189360411</v>
      </c>
      <c r="CE90" s="1">
        <f t="shared" si="40"/>
        <v>5.25050976942026</v>
      </c>
      <c r="CF90" s="1">
        <f>6*((AN90-AN129)/(AN130-AN129))+1</f>
        <v>5.9839924406233225</v>
      </c>
      <c r="CG90" s="1">
        <f>6*((AO90-AO129)/(AO130-AO129))+1</f>
        <v>6.3036570948957564</v>
      </c>
      <c r="CH90" s="1">
        <f>6*((AQ90-AQ129)/(AQ130-AQ129))+1</f>
        <v>6.738639723161385</v>
      </c>
      <c r="CI90" s="1">
        <f t="shared" si="41"/>
        <v>4.1641983258209923</v>
      </c>
      <c r="CJ90" s="1">
        <f>6*((AS90-AS130)/(AS129-AS130))+1</f>
        <v>1.4863686561409084</v>
      </c>
      <c r="CK90" s="1">
        <f t="shared" si="42"/>
        <v>4.5654195902542103</v>
      </c>
      <c r="CL90" s="1">
        <f>6*((AV90-AV130)/(AV129-AV130))+1</f>
        <v>6.2313007897491293</v>
      </c>
      <c r="CM90" s="1">
        <f>6*((AW90-AW130)/(AW129-AW130))+1</f>
        <v>6.5448080133785833</v>
      </c>
      <c r="CN90" s="1">
        <f>6*((AY90-AY130)/(AY129-AY130))+1</f>
        <v>6.0412136181864833</v>
      </c>
      <c r="CO90" s="1">
        <f t="shared" si="43"/>
        <v>7</v>
      </c>
      <c r="CP90" s="1">
        <f>6*((BB90-BB130)/(BB129-BB130))+1</f>
        <v>3.2345712334878849</v>
      </c>
      <c r="CQ90" s="1">
        <f>6*((BC90-BC130)/(BC129-BC130))+1</f>
        <v>2.1197118585493455</v>
      </c>
      <c r="CR90" s="1">
        <f t="shared" si="44"/>
        <v>3.3157332387983631</v>
      </c>
      <c r="CS90" s="62" t="s">
        <v>391</v>
      </c>
    </row>
    <row r="91" spans="1:97" ht="28">
      <c r="A91" s="6" t="s">
        <v>276</v>
      </c>
      <c r="B91" s="5" t="s">
        <v>250</v>
      </c>
      <c r="C91" s="20">
        <v>23.01</v>
      </c>
      <c r="D91" s="20">
        <v>4.2108638491630858E-2</v>
      </c>
      <c r="E91" s="23">
        <v>19.16</v>
      </c>
      <c r="F91" s="23">
        <v>3480.3</v>
      </c>
      <c r="G91" s="23">
        <v>17152.900000000001</v>
      </c>
      <c r="H91" s="21">
        <v>7.95</v>
      </c>
      <c r="I91" s="31">
        <v>44072.290377470672</v>
      </c>
      <c r="J91" s="31">
        <v>160602.41800428633</v>
      </c>
      <c r="K91" s="31">
        <v>111431.70645674707</v>
      </c>
      <c r="L91" s="1">
        <v>160.69999999999999</v>
      </c>
      <c r="M91" s="1">
        <v>61.7</v>
      </c>
      <c r="N91" s="1">
        <v>28.4</v>
      </c>
      <c r="O91" s="1">
        <v>10.216956326556788</v>
      </c>
      <c r="P91" s="1">
        <v>324.5</v>
      </c>
      <c r="Q91" s="1">
        <v>76.3</v>
      </c>
      <c r="R91" s="1">
        <v>0.95344804134929273</v>
      </c>
      <c r="S91" s="1">
        <v>5.7063376011983304E-4</v>
      </c>
      <c r="T91" s="19">
        <v>0</v>
      </c>
      <c r="U91" s="24">
        <v>5.2271676727855114</v>
      </c>
      <c r="V91" s="1">
        <v>1.0223493262192527E-3</v>
      </c>
      <c r="W91" s="1">
        <v>1000</v>
      </c>
      <c r="X91" s="17">
        <v>2.0906817161546846E-2</v>
      </c>
      <c r="Y91" s="25">
        <v>0.19584428910408516</v>
      </c>
      <c r="Z91" s="25">
        <v>1.0660676282809176</v>
      </c>
      <c r="AA91" s="1">
        <v>4.873981914961842E-4</v>
      </c>
      <c r="AB91" s="1">
        <v>2051.2948117745141</v>
      </c>
      <c r="AC91" s="1">
        <v>3765.3509432160431</v>
      </c>
      <c r="AD91" s="1">
        <v>54.47</v>
      </c>
      <c r="AE91" s="24">
        <v>375.13046393031868</v>
      </c>
      <c r="AF91" s="24">
        <v>0.81318540370679149</v>
      </c>
      <c r="AG91" s="24">
        <v>0.30505061775389219</v>
      </c>
      <c r="AH91" s="24">
        <v>0.23905598666068106</v>
      </c>
      <c r="AI91" s="24">
        <v>2.1573783107804787</v>
      </c>
      <c r="AJ91" s="24">
        <v>73.8459565189508</v>
      </c>
      <c r="AK91" s="24">
        <v>24.754697620727249</v>
      </c>
      <c r="AL91" s="24">
        <v>3.7580965817995255</v>
      </c>
      <c r="AM91" s="24">
        <v>8.8082901554404138</v>
      </c>
      <c r="AN91" s="24">
        <v>5568.9285714285716</v>
      </c>
      <c r="AO91" s="1">
        <v>847.445652173913</v>
      </c>
      <c r="AP91" s="24">
        <v>6497.083333333333</v>
      </c>
      <c r="AQ91" s="24">
        <v>20.319856244384546</v>
      </c>
      <c r="AR91" s="24">
        <v>278</v>
      </c>
      <c r="AS91" s="24">
        <v>986.4963676008465</v>
      </c>
      <c r="AT91" s="26">
        <v>296.18803309177196</v>
      </c>
      <c r="AU91" s="24">
        <v>48295.40105452502</v>
      </c>
      <c r="AV91" s="24">
        <v>0.95161402290871222</v>
      </c>
      <c r="AW91" s="26">
        <v>0.90059007289135717</v>
      </c>
      <c r="AX91" s="24">
        <v>0.8963554321416175</v>
      </c>
      <c r="AY91" s="24">
        <v>3.9298597749850485E-2</v>
      </c>
      <c r="AZ91" s="24">
        <v>8.1799591002044991</v>
      </c>
      <c r="BA91" s="24">
        <v>-0.45056769161556021</v>
      </c>
      <c r="BB91" s="24">
        <v>-0.30240170719293297</v>
      </c>
      <c r="BC91" s="26">
        <v>-0.77821589726695295</v>
      </c>
      <c r="BD91" s="26">
        <v>0.33400444528610301</v>
      </c>
      <c r="BE91" s="26">
        <v>134289.77293113316</v>
      </c>
      <c r="BG91" s="1">
        <f t="shared" si="45"/>
        <v>5.0872689938398352</v>
      </c>
      <c r="BH91" s="1">
        <f t="shared" si="46"/>
        <v>2.1920978817540147</v>
      </c>
      <c r="BI91" s="1">
        <f t="shared" si="32"/>
        <v>4.4653979238754324</v>
      </c>
      <c r="BJ91" s="1">
        <f t="shared" si="33"/>
        <v>5.9553824803874367</v>
      </c>
      <c r="BK91" s="1">
        <f t="shared" si="47"/>
        <v>6.3999145927188374</v>
      </c>
      <c r="BL91" s="1">
        <f t="shared" si="34"/>
        <v>1.1693732706170659</v>
      </c>
      <c r="BM91" s="1">
        <f t="shared" si="35"/>
        <v>1.2963633508707282</v>
      </c>
      <c r="BN91" s="1">
        <f t="shared" si="36"/>
        <v>1.1092651533128248</v>
      </c>
      <c r="BO91" s="1">
        <f t="shared" si="37"/>
        <v>1.306628242074928</v>
      </c>
      <c r="BP91" s="1">
        <f>6*((O91-O130)/(O129-O130))+1</f>
        <v>1.7277379339058061</v>
      </c>
      <c r="BQ91" s="1">
        <f>6*((P91-P130)/(P129-P130))+1</f>
        <v>1.8366704805491991</v>
      </c>
      <c r="BR91" s="1">
        <f>6*((Q91-Q130)/(Q129-Q130))+1</f>
        <v>2.207239819004525</v>
      </c>
      <c r="BS91" s="1">
        <f>6*((R91-R130)/(R129-R130))+1</f>
        <v>5.7753370413424898</v>
      </c>
      <c r="BT91" s="1">
        <f>6*((U91-U130)/(U129-U130))+1</f>
        <v>1.6493956337798872</v>
      </c>
      <c r="BU91" s="1">
        <f t="shared" si="38"/>
        <v>1.2325850499627191</v>
      </c>
      <c r="BV91" s="1">
        <f t="shared" si="39"/>
        <v>3.5923680385044094</v>
      </c>
      <c r="BW91" s="1">
        <f>6*((Y91-Y130)/(Y129-Y130))+1</f>
        <v>3.459850166550102</v>
      </c>
      <c r="BX91" s="1">
        <f>6*((Z91-Z130)/(Z129-Z130))+1</f>
        <v>1.8756595599297914</v>
      </c>
      <c r="BY91" s="1">
        <f>6*((AB91-AB130)/(AB129-AB130))+1</f>
        <v>2.2043712698221598</v>
      </c>
      <c r="BZ91" s="1">
        <f>6*((AC91-AC130)/(AC129-AC130))+1</f>
        <v>1.2488862119482373</v>
      </c>
      <c r="CA91" s="1">
        <f>6*((AD91-AD130)/(AD129-AD130))+1</f>
        <v>1</v>
      </c>
      <c r="CB91" s="1">
        <f>6*((AE91-AE130)/(AE129-AE130))+1</f>
        <v>1.1180217783872508</v>
      </c>
      <c r="CC91" s="1">
        <f>6*((AF91-AF130)/(AF129-AF130))+1</f>
        <v>1.6223212354709429</v>
      </c>
      <c r="CD91" s="1">
        <f>6*((AH91-AH130)/(AH129-AH130))+1</f>
        <v>1.679870241427833</v>
      </c>
      <c r="CE91" s="1">
        <f t="shared" si="40"/>
        <v>4.2178345155352144</v>
      </c>
      <c r="CF91" s="1">
        <f>6*((AN91-AN129)/(AN130-AN129))+1</f>
        <v>5.9214118465145518</v>
      </c>
      <c r="CG91" s="1">
        <f>6*((AO91-AO129)/(AO130-AO129))+1</f>
        <v>6.1631980043211243</v>
      </c>
      <c r="CH91" s="1">
        <f>6*((AQ91-AQ129)/(AQ130-AQ129))+1</f>
        <v>6.7701360451106476</v>
      </c>
      <c r="CI91" s="1">
        <f t="shared" si="41"/>
        <v>3.8396651641983262</v>
      </c>
      <c r="CJ91" s="1">
        <f>6*((AS91-AS130)/(AS129-AS130))+1</f>
        <v>1.1891148861204344</v>
      </c>
      <c r="CK91" s="1">
        <f t="shared" si="42"/>
        <v>4.7985559863368881</v>
      </c>
      <c r="CL91" s="1">
        <f>6*((AV91-AV130)/(AV129-AV130))+1</f>
        <v>5.4693033659999397</v>
      </c>
      <c r="CM91" s="1">
        <f>6*((AW91-AW130)/(AW129-AW130))+1</f>
        <v>6.3739205890147339</v>
      </c>
      <c r="CN91" s="1">
        <f>6*((AY91-AY130)/(AY129-AY130))+1</f>
        <v>5.4455844273957279</v>
      </c>
      <c r="CO91" s="1">
        <f t="shared" si="43"/>
        <v>6.047361963190184</v>
      </c>
      <c r="CP91" s="1">
        <f>6*((BB91-BB130)/(BB129-BB130))+1</f>
        <v>2.2306265339768205</v>
      </c>
      <c r="CQ91" s="1">
        <f>6*((BC91-BC130)/(BC129-BC130))+1</f>
        <v>1.7292080498610261</v>
      </c>
      <c r="CR91" s="1">
        <f t="shared" si="44"/>
        <v>3.2812953439895161</v>
      </c>
      <c r="CS91" s="62" t="s">
        <v>392</v>
      </c>
    </row>
    <row r="92" spans="1:97" ht="28">
      <c r="A92" s="6" t="s">
        <v>278</v>
      </c>
      <c r="B92" s="5" t="s">
        <v>191</v>
      </c>
      <c r="C92" s="20">
        <v>22.16</v>
      </c>
      <c r="D92" s="20">
        <v>5.1540838152578629E-2</v>
      </c>
      <c r="E92" s="23">
        <v>11.22</v>
      </c>
      <c r="F92" s="23">
        <v>2821.5</v>
      </c>
      <c r="G92" s="23">
        <v>11286.2</v>
      </c>
      <c r="H92" s="21">
        <v>8.77</v>
      </c>
      <c r="I92" s="31">
        <v>0</v>
      </c>
      <c r="J92" s="31">
        <v>54643.862848403027</v>
      </c>
      <c r="K92" s="31">
        <v>85787.242633369358</v>
      </c>
      <c r="L92" s="1">
        <v>92.3</v>
      </c>
      <c r="M92" s="1">
        <v>56.6</v>
      </c>
      <c r="N92" s="1">
        <v>0</v>
      </c>
      <c r="O92" s="1">
        <v>2.0180939554780957</v>
      </c>
      <c r="P92" s="1">
        <v>515.5</v>
      </c>
      <c r="Q92" s="1">
        <v>53.3</v>
      </c>
      <c r="R92" s="1">
        <v>0.96693426595660126</v>
      </c>
      <c r="S92" s="1">
        <v>1.7673653925195233E-3</v>
      </c>
      <c r="T92" s="19">
        <v>1.5844094113919036E-5</v>
      </c>
      <c r="U92" s="24">
        <v>16.867501683501683</v>
      </c>
      <c r="V92" s="1">
        <v>3.5057529878366332E-3</v>
      </c>
      <c r="W92" s="1">
        <v>600</v>
      </c>
      <c r="X92" s="17">
        <v>2.0518101877525154E-2</v>
      </c>
      <c r="Y92" s="25">
        <v>0.19442287887190049</v>
      </c>
      <c r="Z92" s="25">
        <v>1.1821831296923306</v>
      </c>
      <c r="AA92" s="1">
        <v>1.6477857878475798E-3</v>
      </c>
      <c r="AB92" s="1">
        <v>2709.7045076447753</v>
      </c>
      <c r="AC92" s="1">
        <v>2361.5831237824759</v>
      </c>
      <c r="AD92" s="1">
        <v>54.47</v>
      </c>
      <c r="AE92" s="24">
        <v>2020.6904092200823</v>
      </c>
      <c r="AF92" s="24">
        <v>0.28677810346193455</v>
      </c>
      <c r="AG92" s="24">
        <v>0.57948976323985568</v>
      </c>
      <c r="AH92" s="24">
        <v>0.13947556048482929</v>
      </c>
      <c r="AI92" s="24">
        <v>1.9123821595500277</v>
      </c>
      <c r="AJ92" s="24">
        <v>74.253347064881567</v>
      </c>
      <c r="AK92" s="24">
        <v>27.869761546383582</v>
      </c>
      <c r="AL92" s="24">
        <v>3.1371306345559691</v>
      </c>
      <c r="AM92" s="24">
        <v>9.0960773166571904</v>
      </c>
      <c r="AN92" s="24">
        <v>7889.375</v>
      </c>
      <c r="AO92" s="1">
        <v>2524.6</v>
      </c>
      <c r="AP92" s="24">
        <v>0</v>
      </c>
      <c r="AQ92" s="24">
        <v>23.91076923076923</v>
      </c>
      <c r="AR92" s="24">
        <v>264.60000000000002</v>
      </c>
      <c r="AS92" s="24">
        <v>1992.2463433415194</v>
      </c>
      <c r="AT92" s="26">
        <v>208.25318862394042</v>
      </c>
      <c r="AU92" s="24">
        <v>37417.145271052461</v>
      </c>
      <c r="AV92" s="24">
        <v>0.95204504671740608</v>
      </c>
      <c r="AW92" s="26">
        <v>0.9240764804158158</v>
      </c>
      <c r="AX92" s="24">
        <v>0.90873089536538576</v>
      </c>
      <c r="AY92" s="24">
        <v>4.7236816071207173E-2</v>
      </c>
      <c r="AZ92" s="24">
        <v>6.9484655471916614</v>
      </c>
      <c r="BA92" s="24">
        <v>-0.1327676716813494</v>
      </c>
      <c r="BB92" s="24">
        <v>-0.16715928050613091</v>
      </c>
      <c r="BC92" s="26">
        <v>-0.83069174811460322</v>
      </c>
      <c r="BD92" s="26">
        <v>-0.20237933008094627</v>
      </c>
      <c r="BE92" s="26">
        <v>97064.657779797621</v>
      </c>
      <c r="BG92" s="1">
        <f t="shared" si="45"/>
        <v>5.2181724845995898</v>
      </c>
      <c r="BH92" s="1">
        <f t="shared" si="46"/>
        <v>2.4893395195825545</v>
      </c>
      <c r="BI92" s="1">
        <f t="shared" si="32"/>
        <v>5.8391003460207616</v>
      </c>
      <c r="BJ92" s="1">
        <f t="shared" si="33"/>
        <v>6.1792800702370503</v>
      </c>
      <c r="BK92" s="1">
        <f t="shared" si="47"/>
        <v>6.6707572394212313</v>
      </c>
      <c r="BL92" s="1">
        <f t="shared" si="34"/>
        <v>1.0199127146164999</v>
      </c>
      <c r="BM92" s="1">
        <f t="shared" si="35"/>
        <v>1.0956845471419583</v>
      </c>
      <c r="BN92" s="1">
        <f t="shared" si="36"/>
        <v>1.082230587117549</v>
      </c>
      <c r="BO92" s="1">
        <f t="shared" si="37"/>
        <v>1.2772334293948127</v>
      </c>
      <c r="BP92" s="1">
        <f>6*((O92-O130)/(O129-O130))+1</f>
        <v>1.1417817894419939</v>
      </c>
      <c r="BQ92" s="1">
        <f>6*((P92-P130)/(P129-P130))+1</f>
        <v>2.3830091533180777</v>
      </c>
      <c r="BR92" s="1">
        <f>6*((Q92-Q130)/(Q129-Q130))+1</f>
        <v>1.7909502262443437</v>
      </c>
      <c r="BS92" s="1">
        <f>6*((R92-R130)/(R129-R130))+1</f>
        <v>6.2758842875283936</v>
      </c>
      <c r="BT92" s="1">
        <f>6*((U92-U130)/(U129-U130))+1</f>
        <v>3.0955290956266128</v>
      </c>
      <c r="BU92" s="1">
        <f t="shared" si="38"/>
        <v>1.7975607876109343</v>
      </c>
      <c r="BV92" s="1">
        <f t="shared" si="39"/>
        <v>3.5441687803107991</v>
      </c>
      <c r="BW92" s="1">
        <f>6*((Y92-Y130)/(Y129-Y130))+1</f>
        <v>3.4419969209315013</v>
      </c>
      <c r="BX92" s="1">
        <f>6*((Z92-Z130)/(Z129-Z130))+1</f>
        <v>1.8769475782816627</v>
      </c>
      <c r="BY92" s="1">
        <f>6*((AB92-AB130)/(AB129-AB130))+1</f>
        <v>2.5909416042893514</v>
      </c>
      <c r="BZ92" s="1">
        <f>6*((AC92-AC130)/(AC129-AC130))+1</f>
        <v>1.1551474466101603</v>
      </c>
      <c r="CA92" s="1">
        <f>6*((AD92-AD130)/(AD129-AD130))+1</f>
        <v>1</v>
      </c>
      <c r="CB92" s="1">
        <f>6*((AE92-AE130)/(AE129-AE130))+1</f>
        <v>1.6822239974689464</v>
      </c>
      <c r="CC92" s="1">
        <f>6*((AF92-AF130)/(AF129-AF130))+1</f>
        <v>1.2166830946366431</v>
      </c>
      <c r="CD92" s="1">
        <f>6*((AH92-AH130)/(AH129-AH130))+1</f>
        <v>1.6484911975941223</v>
      </c>
      <c r="CE92" s="1">
        <f t="shared" si="40"/>
        <v>4.4233149705297405</v>
      </c>
      <c r="CF92" s="1">
        <f>6*((AN92-AN129)/(AN130-AN129))+1</f>
        <v>5.4026548101874177</v>
      </c>
      <c r="CG92" s="1">
        <f>6*((AO92-AO129)/(AO130-AO129))+1</f>
        <v>4.5071081987717339</v>
      </c>
      <c r="CH92" s="1">
        <f>6*((AQ92-AQ129)/(AQ130-AQ129))+1</f>
        <v>6.675948762630032</v>
      </c>
      <c r="CI92" s="1">
        <f t="shared" si="41"/>
        <v>3.6843528654217645</v>
      </c>
      <c r="CJ92" s="1">
        <f>6*((AS92-AS130)/(AS129-AS130))+1</f>
        <v>1.7704750632425899</v>
      </c>
      <c r="CK92" s="1">
        <f t="shared" si="42"/>
        <v>5.4426141562375516</v>
      </c>
      <c r="CL92" s="1">
        <f>6*((AV92-AV130)/(AV129-AV130))+1</f>
        <v>5.4882145400455338</v>
      </c>
      <c r="CM92" s="1">
        <f>6*((AW92-AW130)/(AW129-AW130))+1</f>
        <v>6.5721856709129085</v>
      </c>
      <c r="CN92" s="1">
        <f>6*((AY92-AY130)/(AY129-AY130))+1</f>
        <v>6.0149583149868597</v>
      </c>
      <c r="CO92" s="1">
        <f t="shared" si="43"/>
        <v>6.1907817023740597</v>
      </c>
      <c r="CP92" s="1">
        <f>6*((BB92-BB130)/(BB129-BB130))+1</f>
        <v>2.4835763054395019</v>
      </c>
      <c r="CQ92" s="1">
        <f>6*((BC92-BC130)/(BC129-BC130))+1</f>
        <v>1.5436445194937289</v>
      </c>
      <c r="CR92" s="1">
        <f t="shared" si="44"/>
        <v>3.397644777791863</v>
      </c>
      <c r="CS92" s="62" t="s">
        <v>392</v>
      </c>
    </row>
    <row r="93" spans="1:97">
      <c r="A93" s="6" t="s">
        <v>279</v>
      </c>
      <c r="B93" s="5" t="s">
        <v>209</v>
      </c>
      <c r="C93" s="20">
        <v>26.07</v>
      </c>
      <c r="D93" s="20">
        <v>5.6536502546689307E-2</v>
      </c>
      <c r="E93" s="23">
        <v>13.01</v>
      </c>
      <c r="F93" s="23">
        <v>2136.5</v>
      </c>
      <c r="G93" s="23">
        <v>4273.1000000000004</v>
      </c>
      <c r="H93" s="21">
        <v>9.0299999999999994</v>
      </c>
      <c r="I93" s="31">
        <v>0</v>
      </c>
      <c r="J93" s="31">
        <v>115554.13628237242</v>
      </c>
      <c r="K93" s="31">
        <v>111127.69817445957</v>
      </c>
      <c r="L93" s="1">
        <v>110.8</v>
      </c>
      <c r="M93" s="1">
        <v>95.1</v>
      </c>
      <c r="N93" s="1">
        <v>0</v>
      </c>
      <c r="O93" s="1">
        <v>4.5353329560460294</v>
      </c>
      <c r="P93" s="1">
        <v>866.2</v>
      </c>
      <c r="Q93" s="1">
        <v>74.099999999999994</v>
      </c>
      <c r="R93" s="1">
        <v>0.93821178821178819</v>
      </c>
      <c r="S93" s="1">
        <v>2.0231060001064793E-3</v>
      </c>
      <c r="T93" s="19">
        <v>1.8864365214110545E-5</v>
      </c>
      <c r="U93" s="24">
        <v>3.9382306623436776</v>
      </c>
      <c r="V93" s="1">
        <v>7.22191619610859E-4</v>
      </c>
      <c r="W93" s="1">
        <v>900</v>
      </c>
      <c r="X93" s="17">
        <v>2.2807017543859651E-2</v>
      </c>
      <c r="Y93" s="25">
        <v>0.17892850405583852</v>
      </c>
      <c r="Z93" s="25">
        <v>1.7239554034048852</v>
      </c>
      <c r="AA93" s="1">
        <v>8.1116770420675346E-4</v>
      </c>
      <c r="AB93" s="1">
        <v>2526.4780230145257</v>
      </c>
      <c r="AC93" s="1">
        <v>2694.6502007643203</v>
      </c>
      <c r="AD93" s="1">
        <v>54.47</v>
      </c>
      <c r="AE93" s="24">
        <v>638.05629594001789</v>
      </c>
      <c r="AF93" s="24">
        <v>0.65723448405961138</v>
      </c>
      <c r="AG93" s="24">
        <v>0.41935260046312445</v>
      </c>
      <c r="AH93" s="24">
        <v>0.16462931522354274</v>
      </c>
      <c r="AI93" s="24">
        <v>1.6808149405772497</v>
      </c>
      <c r="AJ93" s="24">
        <v>74.076589322769294</v>
      </c>
      <c r="AK93" s="24">
        <v>16.9967930579136</v>
      </c>
      <c r="AL93" s="24">
        <v>2.7730616864742501</v>
      </c>
      <c r="AM93" s="24">
        <v>4.4395116537180908</v>
      </c>
      <c r="AN93" s="24">
        <v>5301</v>
      </c>
      <c r="AO93" s="1">
        <v>2409.5454545454545</v>
      </c>
      <c r="AP93" s="24">
        <v>8835</v>
      </c>
      <c r="AQ93" s="24">
        <v>19.193001060445386</v>
      </c>
      <c r="AR93" s="24">
        <v>217.11111111111111</v>
      </c>
      <c r="AS93" s="24">
        <v>2002.4505383889834</v>
      </c>
      <c r="AT93" s="26">
        <v>247.3363516317676</v>
      </c>
      <c r="AU93" s="24">
        <v>50832.865511494441</v>
      </c>
      <c r="AV93" s="24">
        <v>0.95841121495327097</v>
      </c>
      <c r="AW93" s="26">
        <v>0.86401869158878508</v>
      </c>
      <c r="AX93" s="24">
        <v>0.93560747663551402</v>
      </c>
      <c r="AY93" s="24">
        <v>4.3492734839407417E-2</v>
      </c>
      <c r="AZ93" s="24">
        <v>4.0650406504065044</v>
      </c>
      <c r="BA93" s="24">
        <v>0.474721038332095</v>
      </c>
      <c r="BB93" s="24">
        <v>-0.58367136780344153</v>
      </c>
      <c r="BC93" s="26">
        <v>-0.87239314138302981</v>
      </c>
      <c r="BD93" s="26">
        <v>-0.20645718871535279</v>
      </c>
      <c r="BE93" s="26">
        <v>143462.18393037963</v>
      </c>
      <c r="BG93" s="1">
        <f t="shared" si="45"/>
        <v>4.6160164271047224</v>
      </c>
      <c r="BH93" s="1">
        <f t="shared" si="46"/>
        <v>2.6467703967824092</v>
      </c>
      <c r="BI93" s="1">
        <f t="shared" si="32"/>
        <v>5.5294117647058822</v>
      </c>
      <c r="BJ93" s="1">
        <f t="shared" si="33"/>
        <v>6.4120819054631957</v>
      </c>
      <c r="BK93" s="1">
        <f t="shared" si="47"/>
        <v>6.9945247007859779</v>
      </c>
      <c r="BL93" s="1">
        <f t="shared" si="34"/>
        <v>1.0199127146164999</v>
      </c>
      <c r="BM93" s="1">
        <f t="shared" si="35"/>
        <v>1.2110447536825111</v>
      </c>
      <c r="BN93" s="1">
        <f t="shared" si="36"/>
        <v>1.108944665737494</v>
      </c>
      <c r="BO93" s="1">
        <f t="shared" si="37"/>
        <v>1.4991354466858788</v>
      </c>
      <c r="BP93" s="1">
        <f>6*((O93-O130)/(O129-O130))+1</f>
        <v>1.3216837798290662</v>
      </c>
      <c r="BQ93" s="1">
        <f>6*((P93-P130)/(P129-P130))+1</f>
        <v>3.386155606407323</v>
      </c>
      <c r="BR93" s="1">
        <f>6*((Q93-Q130)/(Q129-Q130))+1</f>
        <v>2.1674208144796383</v>
      </c>
      <c r="BS93" s="1">
        <f>6*((R93-R130)/(R129-R130))+1</f>
        <v>5.2098367050929903</v>
      </c>
      <c r="BT93" s="1">
        <f>6*((U93-U130)/(U129-U130))+1</f>
        <v>1.4892649245324867</v>
      </c>
      <c r="BU93" s="1">
        <f t="shared" si="38"/>
        <v>1.1642990019380379</v>
      </c>
      <c r="BV93" s="1">
        <f t="shared" si="39"/>
        <v>3.8279858611408377</v>
      </c>
      <c r="BW93" s="1">
        <f>6*((Y93-Y130)/(Y129-Y130))+1</f>
        <v>3.247383942190909</v>
      </c>
      <c r="BX93" s="1">
        <f>6*((Z93-Z130)/(Z129-Z130))+1</f>
        <v>1.882957220599826</v>
      </c>
      <c r="BY93" s="1">
        <f>6*((AB93-AB130)/(AB129-AB130))+1</f>
        <v>2.4833643254445388</v>
      </c>
      <c r="BZ93" s="1">
        <f>6*((AC93-AC130)/(AC129-AC130))+1</f>
        <v>1.177388515353023</v>
      </c>
      <c r="CA93" s="1">
        <f>6*((AD93-AD130)/(AD129-AD130))+1</f>
        <v>1</v>
      </c>
      <c r="CB93" s="1">
        <f>6*((AE93-AE130)/(AE129-AE130))+1</f>
        <v>1.2081694137246264</v>
      </c>
      <c r="CC93" s="1">
        <f>6*((AF93-AF130)/(AF129-AF130))+1</f>
        <v>1.5021488118026989</v>
      </c>
      <c r="CD93" s="1">
        <f>6*((AH93-AH130)/(AH129-AH130))+1</f>
        <v>1.6564174618494554</v>
      </c>
      <c r="CE93" s="1">
        <f t="shared" si="40"/>
        <v>4.3341615484981766</v>
      </c>
      <c r="CF93" s="1">
        <f>6*((AN93-AN129)/(AN130-AN129))+1</f>
        <v>5.9813097307967666</v>
      </c>
      <c r="CG93" s="1">
        <f>6*((AO93-AO129)/(AO130-AO129))+1</f>
        <v>4.6207176945562862</v>
      </c>
      <c r="CH93" s="1">
        <f>6*((AQ93-AQ129)/(AQ130-AQ129))+1</f>
        <v>6.7996927143830153</v>
      </c>
      <c r="CI93" s="1">
        <f t="shared" si="41"/>
        <v>3.1339343206696717</v>
      </c>
      <c r="CJ93" s="1">
        <f>6*((AS93-AS130)/(AS129-AS130))+1</f>
        <v>1.7763734602431107</v>
      </c>
      <c r="CK93" s="1">
        <f t="shared" si="42"/>
        <v>5.1563586838694988</v>
      </c>
      <c r="CL93" s="1">
        <f>6*((AV93-AV130)/(AV129-AV130))+1</f>
        <v>5.767530236959816</v>
      </c>
      <c r="CM93" s="1">
        <f>6*((AW93-AW130)/(AW129-AW130))+1</f>
        <v>6.0651961533370802</v>
      </c>
      <c r="CN93" s="1">
        <f>6*((AY93-AY130)/(AY129-AY130))+1</f>
        <v>5.7464116461869414</v>
      </c>
      <c r="CO93" s="1">
        <f t="shared" si="43"/>
        <v>6.5265853658536592</v>
      </c>
      <c r="CP93" s="1">
        <f>6*((BB93-BB130)/(BB129-BB130))+1</f>
        <v>1.7045556987086961</v>
      </c>
      <c r="CQ93" s="1">
        <f>6*((BC93-BC130)/(BC129-BC130))+1</f>
        <v>1.3961813029640864</v>
      </c>
      <c r="CR93" s="1">
        <f t="shared" si="44"/>
        <v>3.3181439923507257</v>
      </c>
      <c r="CS93" s="62" t="s">
        <v>390</v>
      </c>
    </row>
    <row r="94" spans="1:97">
      <c r="A94" s="6" t="s">
        <v>280</v>
      </c>
      <c r="B94" s="5" t="s">
        <v>216</v>
      </c>
      <c r="C94" s="20">
        <v>25.36</v>
      </c>
      <c r="D94" s="20">
        <v>4.1690523904952766E-2</v>
      </c>
      <c r="E94" s="23">
        <v>15.47</v>
      </c>
      <c r="F94" s="23">
        <v>3448.4</v>
      </c>
      <c r="G94" s="23">
        <v>10837.7</v>
      </c>
      <c r="H94" s="21">
        <v>8.49</v>
      </c>
      <c r="I94" s="31">
        <v>0</v>
      </c>
      <c r="J94" s="31">
        <v>49386.93288192324</v>
      </c>
      <c r="K94" s="31">
        <v>28365.409046957768</v>
      </c>
      <c r="L94" s="1">
        <v>18.3</v>
      </c>
      <c r="M94" s="1">
        <v>162.19999999999999</v>
      </c>
      <c r="N94" s="1">
        <v>327.7</v>
      </c>
      <c r="O94" s="1">
        <v>0.47731176638992268</v>
      </c>
      <c r="P94" s="1">
        <v>845.4</v>
      </c>
      <c r="Q94" s="1">
        <v>38.4</v>
      </c>
      <c r="R94" s="1">
        <v>0.95221967963386722</v>
      </c>
      <c r="S94" s="1">
        <v>1.0573872921272711E-3</v>
      </c>
      <c r="T94" s="19">
        <v>0</v>
      </c>
      <c r="U94" s="24">
        <v>5.6727027027027033</v>
      </c>
      <c r="V94" s="1">
        <v>6.9025234309114947E-3</v>
      </c>
      <c r="W94" s="1">
        <v>765.11943079789933</v>
      </c>
      <c r="X94" s="17">
        <v>8.624391640423704E-3</v>
      </c>
      <c r="Y94" s="25">
        <v>9.6049241339822497E-2</v>
      </c>
      <c r="Z94" s="25">
        <v>1.8224540503744047</v>
      </c>
      <c r="AA94" s="1">
        <v>6.0835957629544804E-4</v>
      </c>
      <c r="AB94" s="1">
        <v>2487.8149155453766</v>
      </c>
      <c r="AC94" s="1">
        <v>402.13223855036574</v>
      </c>
      <c r="AD94" s="1">
        <v>54.47</v>
      </c>
      <c r="AE94" s="24">
        <v>163.3780383721153</v>
      </c>
      <c r="AF94" s="24">
        <v>0.60299169768107652</v>
      </c>
      <c r="AG94" s="24">
        <v>9.851560072180586E-2</v>
      </c>
      <c r="AH94" s="24">
        <v>0.4056684798167764</v>
      </c>
      <c r="AI94" s="24">
        <v>2.082736902376181</v>
      </c>
      <c r="AJ94" s="24">
        <v>74.663612940166047</v>
      </c>
      <c r="AK94" s="24">
        <v>19.896936730604065</v>
      </c>
      <c r="AL94" s="24">
        <v>3.3638705983395361</v>
      </c>
      <c r="AM94" s="24">
        <v>5.3956834532374103</v>
      </c>
      <c r="AN94" s="24">
        <v>3992</v>
      </c>
      <c r="AO94" s="1">
        <v>1470.7368421052631</v>
      </c>
      <c r="AP94" s="24">
        <v>0</v>
      </c>
      <c r="AQ94" s="24">
        <v>20.061093247588424</v>
      </c>
      <c r="AR94" s="24">
        <v>192.33333333333334</v>
      </c>
      <c r="AS94" s="24">
        <v>1458.7235002147154</v>
      </c>
      <c r="AT94" s="26">
        <v>1.8286573146292586</v>
      </c>
      <c r="AU94" s="24">
        <v>14390.646956425915</v>
      </c>
      <c r="AV94" s="24">
        <v>0.97150586113615867</v>
      </c>
      <c r="AW94" s="26">
        <v>0.92533814247069435</v>
      </c>
      <c r="AX94" s="24">
        <v>0.88674481514878267</v>
      </c>
      <c r="AY94" s="24">
        <v>4.6213551310322995E-2</v>
      </c>
      <c r="AZ94" s="24">
        <v>7.5046904315197001</v>
      </c>
      <c r="BA94" s="24">
        <v>-0.23143817595488844</v>
      </c>
      <c r="BB94" s="24">
        <v>-0.27794957932666375</v>
      </c>
      <c r="BC94" s="26">
        <v>-0.52324810931333621</v>
      </c>
      <c r="BD94" s="26">
        <v>-0.55355599916574805</v>
      </c>
      <c r="BE94" s="26">
        <v>38655.410799804456</v>
      </c>
      <c r="BG94" s="1">
        <f t="shared" si="45"/>
        <v>4.7253593429158114</v>
      </c>
      <c r="BH94" s="1">
        <f t="shared" si="46"/>
        <v>2.1789216271144145</v>
      </c>
      <c r="BI94" s="1">
        <f t="shared" si="32"/>
        <v>5.1038062283737027</v>
      </c>
      <c r="BJ94" s="1">
        <f t="shared" si="33"/>
        <v>5.9662239089184057</v>
      </c>
      <c r="BK94" s="1">
        <f t="shared" si="47"/>
        <v>6.6914627343410364</v>
      </c>
      <c r="BL94" s="1">
        <f t="shared" si="34"/>
        <v>1.0199127146164999</v>
      </c>
      <c r="BM94" s="1">
        <f t="shared" si="35"/>
        <v>1.0857282541799878</v>
      </c>
      <c r="BN94" s="1">
        <f t="shared" si="36"/>
        <v>1.0216961040479204</v>
      </c>
      <c r="BO94" s="1">
        <f t="shared" si="37"/>
        <v>1.8858789625360231</v>
      </c>
      <c r="BP94" s="1">
        <f>6*((O94-O130)/(O129-O130))+1</f>
        <v>1.0316651964179016</v>
      </c>
      <c r="BQ94" s="1">
        <f>6*((P94-P130)/(P129-P130))+1</f>
        <v>3.3266590389016018</v>
      </c>
      <c r="BR94" s="1">
        <f>6*((Q94-Q130)/(Q129-Q130))+1</f>
        <v>1.5212669683257918</v>
      </c>
      <c r="BS94" s="1">
        <f>6*((R94-R130)/(R129-R130))+1</f>
        <v>5.729745847967048</v>
      </c>
      <c r="BT94" s="1">
        <f>6*((U94-U130)/(U129-U130))+1</f>
        <v>1.7047465467859042</v>
      </c>
      <c r="BU94" s="1">
        <f t="shared" si="38"/>
        <v>2.5703279846472853</v>
      </c>
      <c r="BV94" s="1">
        <f t="shared" si="39"/>
        <v>2.069392680264146</v>
      </c>
      <c r="BW94" s="1">
        <f>6*((Y94-Y130)/(Y129-Y130))+1</f>
        <v>2.2064009800214541</v>
      </c>
      <c r="BX94" s="1">
        <f>6*((Z94-Z130)/(Z129-Z130))+1</f>
        <v>1.88404982290864</v>
      </c>
      <c r="BY94" s="1">
        <f>6*((AB94-AB130)/(AB129-AB130))+1</f>
        <v>2.4606641579354092</v>
      </c>
      <c r="BZ94" s="1">
        <f>6*((AC94-AC130)/(AC129-AC130))+1</f>
        <v>1.0243020858749534</v>
      </c>
      <c r="CA94" s="1">
        <f>6*((AD94-AD130)/(AD129-AD130))+1</f>
        <v>1</v>
      </c>
      <c r="CB94" s="1">
        <f>6*((AE94-AE130)/(AE129-AE130))+1</f>
        <v>1.0454196293510865</v>
      </c>
      <c r="CC94" s="1">
        <f>6*((AF94-AF130)/(AF129-AF130))+1</f>
        <v>1.4603504875582853</v>
      </c>
      <c r="CD94" s="1">
        <f>6*((AH94-AH130)/(AH129-AH130))+1</f>
        <v>1.7323719320387614</v>
      </c>
      <c r="CE94" s="1">
        <f t="shared" si="40"/>
        <v>4.6302456898707565</v>
      </c>
      <c r="CF94" s="1">
        <f>6*((AN94-AN129)/(AN130-AN129))+1</f>
        <v>6.2739486610435957</v>
      </c>
      <c r="CG94" s="1">
        <f>6*((AO94-AO129)/(AO130-AO129))+1</f>
        <v>5.5477351598476741</v>
      </c>
      <c r="CH94" s="1">
        <f>6*((AQ94-AQ129)/(AQ130-AQ129))+1</f>
        <v>6.7769232280825484</v>
      </c>
      <c r="CI94" s="1">
        <f t="shared" si="41"/>
        <v>2.8467482292337416</v>
      </c>
      <c r="CJ94" s="1">
        <f>6*((AS94-AS130)/(AS129-AS130))+1</f>
        <v>1.4620793962673115</v>
      </c>
      <c r="CK94" s="1">
        <f t="shared" si="42"/>
        <v>6.9545222816486678</v>
      </c>
      <c r="CL94" s="1">
        <f>6*((AV94-AV130)/(AV129-AV130))+1</f>
        <v>6.3420579730968942</v>
      </c>
      <c r="CM94" s="1">
        <f>6*((AW94-AW130)/(AW129-AW130))+1</f>
        <v>6.5828362367935283</v>
      </c>
      <c r="CN94" s="1">
        <f>6*((AY94-AY130)/(AY129-AY130))+1</f>
        <v>5.941563982486306</v>
      </c>
      <c r="CO94" s="1">
        <f t="shared" si="43"/>
        <v>6.1260037523452162</v>
      </c>
      <c r="CP94" s="1">
        <f>6*((BB94-BB130)/(BB129-BB130))+1</f>
        <v>2.2763604083761084</v>
      </c>
      <c r="CQ94" s="1">
        <f>6*((BC94-BC130)/(BC129-BC130))+1</f>
        <v>2.6308174968421434</v>
      </c>
      <c r="CR94" s="1">
        <f t="shared" si="44"/>
        <v>3.3740052900534199</v>
      </c>
      <c r="CS94" s="62" t="s">
        <v>390</v>
      </c>
    </row>
    <row r="95" spans="1:97">
      <c r="A95" s="6" t="s">
        <v>281</v>
      </c>
      <c r="B95" s="5" t="s">
        <v>265</v>
      </c>
      <c r="C95" s="20">
        <v>32.65</v>
      </c>
      <c r="D95" s="20">
        <v>3.7649369782288424E-2</v>
      </c>
      <c r="E95" s="23">
        <v>19.309999999999999</v>
      </c>
      <c r="F95" s="23">
        <v>1044.8</v>
      </c>
      <c r="G95" s="23">
        <v>10447.5</v>
      </c>
      <c r="H95" s="21">
        <v>7.98</v>
      </c>
      <c r="I95" s="31">
        <v>0</v>
      </c>
      <c r="J95" s="31">
        <v>49121.089266569456</v>
      </c>
      <c r="K95" s="31">
        <v>71250.997367529897</v>
      </c>
      <c r="L95" s="1">
        <v>14.6</v>
      </c>
      <c r="M95" s="1">
        <v>46.3</v>
      </c>
      <c r="N95" s="1">
        <v>0</v>
      </c>
      <c r="O95" s="1">
        <v>0.13722922464123971</v>
      </c>
      <c r="P95" s="1">
        <v>70.7</v>
      </c>
      <c r="Q95" s="1">
        <v>25.2</v>
      </c>
      <c r="R95" s="1">
        <v>0.92103310078670031</v>
      </c>
      <c r="S95" s="1">
        <v>8.0580177276390005E-4</v>
      </c>
      <c r="T95" s="19">
        <v>0</v>
      </c>
      <c r="U95" s="24">
        <v>4.3446879999999997</v>
      </c>
      <c r="V95" s="1">
        <v>7.319379069474542E-4</v>
      </c>
      <c r="W95" s="1">
        <v>165.71428571428572</v>
      </c>
      <c r="X95" s="17">
        <v>1.5878212473399902E-2</v>
      </c>
      <c r="Y95" s="25">
        <v>0.19828668085338572</v>
      </c>
      <c r="Z95" s="25">
        <v>24.318478980891719</v>
      </c>
      <c r="AA95" s="1">
        <v>7.63900256452229E-4</v>
      </c>
      <c r="AB95" s="1">
        <v>3497.2172204943527</v>
      </c>
      <c r="AC95" s="1">
        <v>424.41087226483182</v>
      </c>
      <c r="AD95" s="1">
        <v>54.47</v>
      </c>
      <c r="AE95" s="24">
        <v>383.2636005877111</v>
      </c>
      <c r="AF95" s="24">
        <v>0.6984230916134665</v>
      </c>
      <c r="AG95" s="24">
        <v>0.26768014882537799</v>
      </c>
      <c r="AH95" s="24">
        <v>0.14241283352430839</v>
      </c>
      <c r="AI95" s="24">
        <v>1.5387133737109184</v>
      </c>
      <c r="AJ95" s="24">
        <v>76.433677088448732</v>
      </c>
      <c r="AK95" s="24">
        <v>22.153107437114638</v>
      </c>
      <c r="AL95" s="24">
        <v>4.3105800185518639</v>
      </c>
      <c r="AM95" s="24">
        <v>7.3891625615763541</v>
      </c>
      <c r="AN95" s="24">
        <v>4581.75</v>
      </c>
      <c r="AO95" s="1">
        <v>458.17500000000001</v>
      </c>
      <c r="AP95" s="24">
        <v>1221.8</v>
      </c>
      <c r="AQ95" s="24">
        <v>19.45736434108527</v>
      </c>
      <c r="AR95" s="24">
        <v>274.5</v>
      </c>
      <c r="AS95" s="24">
        <v>2788.3984694712717</v>
      </c>
      <c r="AT95" s="26">
        <v>17.302340808642985</v>
      </c>
      <c r="AU95" s="24">
        <v>23157.683868872802</v>
      </c>
      <c r="AV95" s="24">
        <v>0.9601100412654745</v>
      </c>
      <c r="AW95" s="26">
        <v>0.86905089408528202</v>
      </c>
      <c r="AX95" s="24">
        <v>0.88775790921595599</v>
      </c>
      <c r="AY95" s="24">
        <v>4.5335090113018277E-2</v>
      </c>
      <c r="AZ95" s="24">
        <v>19.607843137254903</v>
      </c>
      <c r="BA95" s="24">
        <v>0.40403362670908893</v>
      </c>
      <c r="BB95" s="24">
        <v>-0.52482456239712305</v>
      </c>
      <c r="BC95" s="26">
        <v>-0.84794389810001802</v>
      </c>
      <c r="BD95" s="26">
        <v>0.25807857618499924</v>
      </c>
      <c r="BE95" s="26">
        <v>68398.206650254928</v>
      </c>
      <c r="BG95" s="1">
        <f t="shared" si="45"/>
        <v>3.6026694045174539</v>
      </c>
      <c r="BH95" s="1">
        <f t="shared" si="46"/>
        <v>2.0515707107516445</v>
      </c>
      <c r="BI95" s="1">
        <f t="shared" si="32"/>
        <v>4.4394463667820068</v>
      </c>
      <c r="BJ95" s="1">
        <f t="shared" si="33"/>
        <v>6.7831034580418592</v>
      </c>
      <c r="BK95" s="1">
        <f t="shared" si="47"/>
        <v>6.7094767457517568</v>
      </c>
      <c r="BL95" s="1">
        <f t="shared" si="34"/>
        <v>1.0199127146164999</v>
      </c>
      <c r="BM95" s="1">
        <f t="shared" si="35"/>
        <v>1.085224763181742</v>
      </c>
      <c r="BN95" s="1">
        <f t="shared" si="36"/>
        <v>1.0669063796169869</v>
      </c>
      <c r="BO95" s="1">
        <f t="shared" si="37"/>
        <v>1.2178674351585015</v>
      </c>
      <c r="BP95" s="1">
        <f>6*((O95-O130)/(O129-O130))+1</f>
        <v>1.0073601836071675</v>
      </c>
      <c r="BQ95" s="1">
        <f>6*((P95-P130)/(P129-P130))+1</f>
        <v>1.1106979405034325</v>
      </c>
      <c r="BR95" s="1">
        <f>6*((Q95-Q130)/(Q129-Q130))+1</f>
        <v>1.2823529411764705</v>
      </c>
      <c r="BS95" s="1">
        <f>6*((R95-R130)/(R129-R130))+1</f>
        <v>4.5722420532097425</v>
      </c>
      <c r="BT95" s="1">
        <f>6*((U95-U130)/(U129-U130))+1</f>
        <v>1.5397610319686492</v>
      </c>
      <c r="BU95" s="1">
        <f t="shared" si="38"/>
        <v>1.1665162878196806</v>
      </c>
      <c r="BV95" s="1">
        <f t="shared" si="39"/>
        <v>2.9688396472100038</v>
      </c>
      <c r="BW95" s="1">
        <f>6*((Y95-Y130)/(Y129-Y130))+1</f>
        <v>3.4905271792870147</v>
      </c>
      <c r="BX95" s="1">
        <f>6*((Z95-Z130)/(Z129-Z130))+1</f>
        <v>2.1335883651571512</v>
      </c>
      <c r="BY95" s="1">
        <f>6*((AB95-AB130)/(AB129-AB130))+1</f>
        <v>3.0533118499174075</v>
      </c>
      <c r="BZ95" s="1">
        <f>6*((AC95-AC130)/(AC129-AC130))+1</f>
        <v>1.0257897760676635</v>
      </c>
      <c r="CA95" s="1">
        <f>6*((AD95-AD130)/(AD129-AD130))+1</f>
        <v>1</v>
      </c>
      <c r="CB95" s="1">
        <f>6*((AE95-AE130)/(AE129-AE130))+1</f>
        <v>1.1208103329843229</v>
      </c>
      <c r="CC95" s="1">
        <f>6*((AF95-AF130)/(AF129-AF130))+1</f>
        <v>1.5338878666826898</v>
      </c>
      <c r="CD95" s="1">
        <f>6*((AH95-AH130)/(AH129-AH130))+1</f>
        <v>1.6494167692450672</v>
      </c>
      <c r="CE95" s="1">
        <f t="shared" si="40"/>
        <v>5.5230341705843857</v>
      </c>
      <c r="CF95" s="1">
        <f>6*((AN95-AN129)/(AN130-AN129))+1</f>
        <v>6.1421046510259734</v>
      </c>
      <c r="CG95" s="1">
        <f>6*((AO95-AO129)/(AO130-AO129))+1</f>
        <v>6.5475795369453529</v>
      </c>
      <c r="CH95" s="1">
        <f>6*((AQ95-AQ129)/(AQ130-AQ129))+1</f>
        <v>6.7927586396545152</v>
      </c>
      <c r="CI95" s="1">
        <f t="shared" si="41"/>
        <v>3.7990985189954927</v>
      </c>
      <c r="CJ95" s="1">
        <f>6*((AS95-AS130)/(AS129-AS130))+1</f>
        <v>2.2306800368714605</v>
      </c>
      <c r="CK95" s="1">
        <f t="shared" si="42"/>
        <v>6.8411889115484641</v>
      </c>
      <c r="CL95" s="1">
        <f>6*((AV95-AV130)/(AV129-AV130))+1</f>
        <v>5.8420662589041035</v>
      </c>
      <c r="CM95" s="1">
        <f>6*((AW95-AW130)/(AW129-AW130))+1</f>
        <v>6.1076764704761377</v>
      </c>
      <c r="CN95" s="1">
        <f>6*((AY95-AY130)/(AY129-AY130))+1</f>
        <v>5.8785557800460069</v>
      </c>
      <c r="CO95" s="1">
        <f t="shared" si="43"/>
        <v>4.7164705882352944</v>
      </c>
      <c r="CP95" s="1">
        <f>6*((BB95-BB130)/(BB129-BB130))+1</f>
        <v>1.8146194290298687</v>
      </c>
      <c r="CQ95" s="1">
        <f>6*((BC95-BC130)/(BC129-BC130))+1</f>
        <v>1.4826379839920176</v>
      </c>
      <c r="CR95" s="1">
        <f t="shared" si="44"/>
        <v>3.2526959778260545</v>
      </c>
      <c r="CS95" s="62" t="s">
        <v>391</v>
      </c>
    </row>
    <row r="96" spans="1:97">
      <c r="A96" s="6" t="s">
        <v>283</v>
      </c>
      <c r="B96" s="5" t="s">
        <v>159</v>
      </c>
      <c r="C96" s="20">
        <v>23.89</v>
      </c>
      <c r="D96" s="20">
        <v>5.5849772468072136E-2</v>
      </c>
      <c r="E96" s="23">
        <v>12.07</v>
      </c>
      <c r="F96" s="23">
        <v>4543.3999999999996</v>
      </c>
      <c r="G96" s="23">
        <v>16108.4</v>
      </c>
      <c r="H96" s="21">
        <v>8.84</v>
      </c>
      <c r="I96" s="31">
        <v>0</v>
      </c>
      <c r="J96" s="31">
        <v>407024.41322863859</v>
      </c>
      <c r="K96" s="31">
        <v>242543.54906427607</v>
      </c>
      <c r="L96" s="1">
        <v>530.29999999999995</v>
      </c>
      <c r="M96" s="1">
        <v>267.7</v>
      </c>
      <c r="N96" s="1">
        <v>0</v>
      </c>
      <c r="O96" s="1">
        <v>44.123239873982314</v>
      </c>
      <c r="P96" s="1">
        <v>1206</v>
      </c>
      <c r="Q96" s="1">
        <v>126.9</v>
      </c>
      <c r="R96" s="1">
        <v>0.95105592816362727</v>
      </c>
      <c r="S96" s="1">
        <v>1.1364960951159809E-3</v>
      </c>
      <c r="T96" s="19">
        <v>0</v>
      </c>
      <c r="U96" s="24">
        <v>9.629342499559316</v>
      </c>
      <c r="V96" s="1">
        <v>4.8307738085535382E-4</v>
      </c>
      <c r="W96" s="1">
        <v>700</v>
      </c>
      <c r="X96" s="17">
        <v>1.6937860635282694E-2</v>
      </c>
      <c r="Y96" s="25">
        <v>0.1520906965977484</v>
      </c>
      <c r="Z96" s="25">
        <v>2.1920893035654783</v>
      </c>
      <c r="AA96" s="1">
        <v>6.4363870414074233E-4</v>
      </c>
      <c r="AB96" s="1">
        <v>3041.0720674352697</v>
      </c>
      <c r="AC96" s="1">
        <v>8654.3542024034232</v>
      </c>
      <c r="AD96" s="1">
        <v>54.47</v>
      </c>
      <c r="AE96" s="24">
        <v>423.57277101238401</v>
      </c>
      <c r="AF96" s="24">
        <v>0.44828871148048199</v>
      </c>
      <c r="AG96" s="24">
        <v>0.18988289173535888</v>
      </c>
      <c r="AH96" s="24">
        <v>0.75737079235312055</v>
      </c>
      <c r="AI96" s="24">
        <v>1.7570207432333247</v>
      </c>
      <c r="AJ96" s="24">
        <v>75.262819137524133</v>
      </c>
      <c r="AK96" s="24">
        <v>15.42474508519744</v>
      </c>
      <c r="AL96" s="24">
        <v>2.1793380684063735</v>
      </c>
      <c r="AM96" s="24">
        <v>4.3923865300146412</v>
      </c>
      <c r="AN96" s="24">
        <v>8855.9</v>
      </c>
      <c r="AO96" s="1">
        <v>2159.9756097560976</v>
      </c>
      <c r="AP96" s="24">
        <v>17711.8</v>
      </c>
      <c r="AQ96" s="24">
        <v>19.830321285140563</v>
      </c>
      <c r="AR96" s="24">
        <v>189.1</v>
      </c>
      <c r="AS96" s="24">
        <v>723.19329678519398</v>
      </c>
      <c r="AT96" s="26">
        <v>60.437915626870222</v>
      </c>
      <c r="AU96" s="24">
        <v>97724.163579121523</v>
      </c>
      <c r="AV96" s="24">
        <v>0.95915001585791315</v>
      </c>
      <c r="AW96" s="26">
        <v>0.84909609895337779</v>
      </c>
      <c r="AX96" s="24">
        <v>0.9011734855692991</v>
      </c>
      <c r="AY96" s="24">
        <v>4.4550715837966409E-2</v>
      </c>
      <c r="AZ96" s="24">
        <v>3.8550501156515038</v>
      </c>
      <c r="BA96" s="24">
        <v>-0.16763085116744011</v>
      </c>
      <c r="BB96" s="24">
        <v>-0.72232726289974469</v>
      </c>
      <c r="BC96" s="26">
        <v>-0.90268524078916856</v>
      </c>
      <c r="BD96" s="26">
        <v>-0.73548421105097761</v>
      </c>
      <c r="BE96" s="26">
        <v>252195.89119954023</v>
      </c>
      <c r="BG96" s="1">
        <f t="shared" si="45"/>
        <v>4.9517453798767965</v>
      </c>
      <c r="BH96" s="1">
        <f t="shared" si="46"/>
        <v>2.6251291274442048</v>
      </c>
      <c r="BI96" s="1">
        <f t="shared" si="32"/>
        <v>5.6920415224913485</v>
      </c>
      <c r="BJ96" s="1">
        <f t="shared" si="33"/>
        <v>5.5940808292503323</v>
      </c>
      <c r="BK96" s="1">
        <f t="shared" si="47"/>
        <v>6.4481350820025316</v>
      </c>
      <c r="BL96" s="1">
        <f t="shared" si="34"/>
        <v>1.0199127146164999</v>
      </c>
      <c r="BM96" s="1">
        <f t="shared" si="35"/>
        <v>1.7630710286163118</v>
      </c>
      <c r="BN96" s="1">
        <f t="shared" si="36"/>
        <v>1.2474841393821139</v>
      </c>
      <c r="BO96" s="1">
        <f t="shared" si="37"/>
        <v>2.4939481268011527</v>
      </c>
      <c r="BP96" s="1">
        <f>6*((O96-O130)/(O129-O130))+1</f>
        <v>4.1509515800610046</v>
      </c>
      <c r="BQ96" s="1">
        <f>6*((P96-P130)/(P129-P130))+1</f>
        <v>4.3581235697940501</v>
      </c>
      <c r="BR96" s="1">
        <f>6*((Q96-Q130)/(Q129-Q130))+1</f>
        <v>3.1230769230769231</v>
      </c>
      <c r="BS96" s="1">
        <f>6*((R96-R130)/(R129-R130))+1</f>
        <v>5.6865526926819348</v>
      </c>
      <c r="BT96" s="1">
        <f>6*((U96-U130)/(U129-U130))+1</f>
        <v>2.1962985247137907</v>
      </c>
      <c r="BU96" s="1">
        <f t="shared" si="38"/>
        <v>1.1099003773764957</v>
      </c>
      <c r="BV96" s="1">
        <f t="shared" si="39"/>
        <v>3.1002321019150343</v>
      </c>
      <c r="BW96" s="1">
        <f>6*((Y96-Y130)/(Y129-Y130))+1</f>
        <v>2.9102947911739161</v>
      </c>
      <c r="BX96" s="1">
        <f>6*((Z96-Z130)/(Z129-Z130))+1</f>
        <v>1.8881500247233987</v>
      </c>
      <c r="BY96" s="1">
        <f>6*((AB96-AB130)/(AB129-AB130))+1</f>
        <v>2.7854965587853888</v>
      </c>
      <c r="BZ96" s="1">
        <f>6*((AC96-AC130)/(AC129-AC130))+1</f>
        <v>1.5753569593934833</v>
      </c>
      <c r="CA96" s="1">
        <f>6*((AD96-AD130)/(AD129-AD130))+1</f>
        <v>1</v>
      </c>
      <c r="CB96" s="1">
        <f>6*((AE96-AE130)/(AE129-AE130))+1</f>
        <v>1.1346308707702848</v>
      </c>
      <c r="CC96" s="1">
        <f>6*((AF96-AF130)/(AF129-AF130))+1</f>
        <v>1.3411396945568699</v>
      </c>
      <c r="CD96" s="1">
        <f>6*((AH96-AH130)/(AH129-AH130))+1</f>
        <v>1.8431977509803925</v>
      </c>
      <c r="CE96" s="1">
        <f t="shared" si="40"/>
        <v>4.9324745051894201</v>
      </c>
      <c r="CF96" s="1">
        <f>6*((AN96-AN129)/(AN130-AN129))+1</f>
        <v>5.1865793005947403</v>
      </c>
      <c r="CG96" s="1">
        <f>6*((AO96-AO129)/(AO130-AO129))+1</f>
        <v>4.8671530189281471</v>
      </c>
      <c r="CH96" s="1">
        <f>6*((AQ96-AQ129)/(AQ130-AQ129))+1</f>
        <v>6.7829762246597678</v>
      </c>
      <c r="CI96" s="1">
        <f t="shared" si="41"/>
        <v>2.809272376046362</v>
      </c>
      <c r="CJ96" s="1">
        <f>6*((AS96-AS130)/(AS129-AS130))+1</f>
        <v>1.0369161055303919</v>
      </c>
      <c r="CK96" s="1">
        <f t="shared" si="42"/>
        <v>6.5252524981372391</v>
      </c>
      <c r="CL96" s="1">
        <f>6*((AV96-AV130)/(AV129-AV130))+1</f>
        <v>5.7999451342599659</v>
      </c>
      <c r="CM96" s="1">
        <f>6*((AW96-AW130)/(AW129-AW130))+1</f>
        <v>5.9392241821911718</v>
      </c>
      <c r="CN96" s="1">
        <f>6*((AY96-AY130)/(AY129-AY130))+1</f>
        <v>5.8222960234818366</v>
      </c>
      <c r="CO96" s="1">
        <f t="shared" si="43"/>
        <v>6.5510408635312265</v>
      </c>
      <c r="CP96" s="1">
        <f>6*((BB96-BB130)/(BB129-BB130))+1</f>
        <v>1.4452215693545525</v>
      </c>
      <c r="CQ96" s="1">
        <f>6*((BC96-BC130)/(BC129-BC130))+1</f>
        <v>1.2890632893017711</v>
      </c>
      <c r="CR96" s="1">
        <f t="shared" si="44"/>
        <v>3.4871990665321859</v>
      </c>
      <c r="CS96" s="62" t="s">
        <v>390</v>
      </c>
    </row>
    <row r="97" spans="1:97">
      <c r="A97" s="6" t="s">
        <v>284</v>
      </c>
      <c r="B97" s="5" t="s">
        <v>247</v>
      </c>
      <c r="C97" s="20">
        <v>25.58</v>
      </c>
      <c r="D97" s="20">
        <v>3.7779809478868671E-2</v>
      </c>
      <c r="E97" s="23">
        <v>12.93</v>
      </c>
      <c r="F97" s="23">
        <v>6182.9</v>
      </c>
      <c r="G97" s="23">
        <v>19785.400000000001</v>
      </c>
      <c r="H97" s="21">
        <v>8.19</v>
      </c>
      <c r="I97" s="31">
        <v>0</v>
      </c>
      <c r="J97" s="31">
        <v>65662.414062176627</v>
      </c>
      <c r="K97" s="31">
        <v>95876.987821709772</v>
      </c>
      <c r="L97" s="1">
        <v>42.7</v>
      </c>
      <c r="M97" s="1">
        <v>38.700000000000003</v>
      </c>
      <c r="N97" s="1">
        <v>0</v>
      </c>
      <c r="O97" s="1">
        <v>0.66986168047895711</v>
      </c>
      <c r="P97" s="1">
        <v>141.4</v>
      </c>
      <c r="Q97" s="1">
        <v>41.5</v>
      </c>
      <c r="R97" s="1">
        <v>0.92538491906829845</v>
      </c>
      <c r="S97" s="1">
        <v>5.1194539249146758E-4</v>
      </c>
      <c r="T97" s="19">
        <v>8.8477305571121005E-5</v>
      </c>
      <c r="U97" s="24">
        <v>8.29249722776669</v>
      </c>
      <c r="V97" s="1">
        <v>2.0950038655039483E-3</v>
      </c>
      <c r="W97" s="1">
        <v>544.55445544554459</v>
      </c>
      <c r="X97" s="17">
        <v>1.7135104845607103E-2</v>
      </c>
      <c r="Y97" s="25">
        <v>0.14864187335948328</v>
      </c>
      <c r="Z97" s="25">
        <v>2.1033303824362606</v>
      </c>
      <c r="AA97" s="1">
        <v>7.3731087975934168E-4</v>
      </c>
      <c r="AB97" s="1">
        <v>2392.6864219777631</v>
      </c>
      <c r="AC97" s="1">
        <v>1174.9360786711363</v>
      </c>
      <c r="AD97" s="1">
        <v>54.47</v>
      </c>
      <c r="AE97" s="24">
        <v>351.65988151386409</v>
      </c>
      <c r="AF97" s="24">
        <v>0.37750317043678294</v>
      </c>
      <c r="AG97" s="24">
        <v>0.13275272018690715</v>
      </c>
      <c r="AH97" s="24">
        <v>0.49202229628100391</v>
      </c>
      <c r="AI97" s="24">
        <v>1.7518506503081961</v>
      </c>
      <c r="AJ97" s="24">
        <v>75.167369569705372</v>
      </c>
      <c r="AK97" s="24">
        <v>21.647447429734271</v>
      </c>
      <c r="AL97" s="24">
        <v>2.683811602324004</v>
      </c>
      <c r="AM97" s="24">
        <v>9.5367847411444142</v>
      </c>
      <c r="AN97" s="24">
        <v>6781.4</v>
      </c>
      <c r="AO97" s="1">
        <v>1784.578947368421</v>
      </c>
      <c r="AP97" s="24">
        <v>5651.166666666667</v>
      </c>
      <c r="AQ97" s="24">
        <v>22.214285714285715</v>
      </c>
      <c r="AR97" s="24">
        <v>360</v>
      </c>
      <c r="AS97" s="24">
        <v>1891.2542752234053</v>
      </c>
      <c r="AT97" s="26">
        <v>92.643181643908335</v>
      </c>
      <c r="AU97" s="24">
        <v>34651.726153040268</v>
      </c>
      <c r="AV97" s="24">
        <v>0.97761924744719542</v>
      </c>
      <c r="AW97" s="26">
        <v>0.91635193733389286</v>
      </c>
      <c r="AX97" s="24">
        <v>0.90823891453350114</v>
      </c>
      <c r="AY97" s="24">
        <v>4.7270568558983275E-2</v>
      </c>
      <c r="AZ97" s="24">
        <v>2.8901734104046239</v>
      </c>
      <c r="BA97" s="24">
        <v>0.41851565617669134</v>
      </c>
      <c r="BB97" s="24">
        <v>-0.54037656538282075</v>
      </c>
      <c r="BC97" s="26">
        <v>-0.8245659366359348</v>
      </c>
      <c r="BD97" s="26">
        <v>-0.4721597498570137</v>
      </c>
      <c r="BE97" s="26">
        <v>100250.51865794678</v>
      </c>
      <c r="BG97" s="1">
        <f t="shared" si="45"/>
        <v>4.6914784394250519</v>
      </c>
      <c r="BH97" s="1">
        <f t="shared" si="46"/>
        <v>2.0556813223208525</v>
      </c>
      <c r="BI97" s="1">
        <f t="shared" si="32"/>
        <v>5.5432525951557095</v>
      </c>
      <c r="BJ97" s="1">
        <f t="shared" si="33"/>
        <v>5.0368857798295048</v>
      </c>
      <c r="BK97" s="1">
        <f t="shared" si="47"/>
        <v>6.2783823399286733</v>
      </c>
      <c r="BL97" s="1">
        <f t="shared" si="34"/>
        <v>1.0199127146164999</v>
      </c>
      <c r="BM97" s="1">
        <f t="shared" si="35"/>
        <v>1.1165529864402408</v>
      </c>
      <c r="BN97" s="1">
        <f t="shared" si="36"/>
        <v>1.0928672643382673</v>
      </c>
      <c r="BO97" s="1">
        <f t="shared" si="37"/>
        <v>1.1740634005763688</v>
      </c>
      <c r="BP97" s="1">
        <f>6*((O97-O130)/(O129-O130))+1</f>
        <v>1.0454263501206931</v>
      </c>
      <c r="BQ97" s="1">
        <f>6*((P97-P130)/(P129-P130))+1</f>
        <v>1.312929061784897</v>
      </c>
      <c r="BR97" s="1">
        <f>6*((Q97-Q130)/(Q129-Q130))+1</f>
        <v>1.5773755656108597</v>
      </c>
      <c r="BS97" s="1">
        <f>6*((R97-R130)/(R129-R130))+1</f>
        <v>4.7337617312651536</v>
      </c>
      <c r="BT97" s="1">
        <f>6*((U97-U130)/(U129-U130))+1</f>
        <v>2.0302159467507246</v>
      </c>
      <c r="BU97" s="1">
        <f t="shared" si="38"/>
        <v>1.4766145643508024</v>
      </c>
      <c r="BV97" s="1">
        <f t="shared" si="39"/>
        <v>3.1246896548114895</v>
      </c>
      <c r="BW97" s="1">
        <f>6*((Y97-Y130)/(Y129-Y130))+1</f>
        <v>2.8669767630820195</v>
      </c>
      <c r="BX97" s="1">
        <f>6*((Z97-Z130)/(Z129-Z130))+1</f>
        <v>1.8871654609234139</v>
      </c>
      <c r="BY97" s="1">
        <f>6*((AB97-AB130)/(AB129-AB130))+1</f>
        <v>2.4048116183898212</v>
      </c>
      <c r="BZ97" s="1">
        <f>6*((AC97-AC130)/(AC129-AC130))+1</f>
        <v>1.0759072564869117</v>
      </c>
      <c r="CA97" s="1">
        <f>6*((AD97-AD130)/(AD129-AD130))+1</f>
        <v>1</v>
      </c>
      <c r="CB97" s="1">
        <f>6*((AE97-AE130)/(AE129-AE130))+1</f>
        <v>1.1099745755366905</v>
      </c>
      <c r="CC97" s="1">
        <f>6*((AF97-AF130)/(AF129-AF130))+1</f>
        <v>1.2865938794559773</v>
      </c>
      <c r="CD97" s="1">
        <f>6*((AH97-AH130)/(AH129-AH130))+1</f>
        <v>1.7595831049177977</v>
      </c>
      <c r="CE97" s="1">
        <f t="shared" si="40"/>
        <v>4.8843314620571361</v>
      </c>
      <c r="CF97" s="1">
        <f>6*((AN97-AN129)/(AN130-AN129))+1</f>
        <v>5.6503527618606277</v>
      </c>
      <c r="CG97" s="1">
        <f>6*((AO97-AO129)/(AO130-AO129))+1</f>
        <v>5.2378348148065808</v>
      </c>
      <c r="CH97" s="1">
        <f>6*((AQ97-AQ129)/(AQ130-AQ129))+1</f>
        <v>6.7204464078797468</v>
      </c>
      <c r="CI97" s="1">
        <f t="shared" si="41"/>
        <v>4.7900837089504194</v>
      </c>
      <c r="CJ97" s="1">
        <f>6*((AS97-AS130)/(AS129-AS130))+1</f>
        <v>1.7120979635406077</v>
      </c>
      <c r="CK97" s="1">
        <f t="shared" si="42"/>
        <v>6.2893725711569228</v>
      </c>
      <c r="CL97" s="1">
        <f>6*((AV97-AV130)/(AV129-AV130))+1</f>
        <v>6.6102828604559196</v>
      </c>
      <c r="CM97" s="1">
        <f>6*((AW97-AW130)/(AW129-AW130))+1</f>
        <v>6.5069774365259114</v>
      </c>
      <c r="CN97" s="1">
        <f>6*((AY97-AY130)/(AY129-AY130))+1</f>
        <v>6.0173792341910151</v>
      </c>
      <c r="CO97" s="1">
        <f t="shared" si="43"/>
        <v>6.6634104046242779</v>
      </c>
      <c r="CP97" s="1">
        <f>6*((BB97-BB130)/(BB129-BB130))+1</f>
        <v>1.7855318438881931</v>
      </c>
      <c r="CQ97" s="1">
        <f>6*((BC97-BC130)/(BC129-BC130))+1</f>
        <v>1.5653064303724378</v>
      </c>
      <c r="CR97" s="1">
        <f t="shared" si="44"/>
        <v>3.2739056831467086</v>
      </c>
      <c r="CS97" s="62" t="s">
        <v>391</v>
      </c>
    </row>
    <row r="98" spans="1:97">
      <c r="A98" s="6" t="s">
        <v>286</v>
      </c>
      <c r="B98" s="5" t="s">
        <v>285</v>
      </c>
      <c r="C98" s="20">
        <v>24.02</v>
      </c>
      <c r="D98" s="20">
        <v>2.9959746981023577E-2</v>
      </c>
      <c r="E98" s="23">
        <v>30</v>
      </c>
      <c r="F98" s="23">
        <v>2244</v>
      </c>
      <c r="G98" s="23">
        <v>9537.1</v>
      </c>
      <c r="H98" s="21">
        <v>6.97</v>
      </c>
      <c r="I98" s="31">
        <v>0</v>
      </c>
      <c r="J98" s="31">
        <v>38742.473384938414</v>
      </c>
      <c r="K98" s="31">
        <v>78200.34074918805</v>
      </c>
      <c r="L98" s="1">
        <v>9.6</v>
      </c>
      <c r="M98" s="1">
        <v>63.4</v>
      </c>
      <c r="N98" s="1">
        <v>0</v>
      </c>
      <c r="O98" s="1">
        <v>0.19286946520989073</v>
      </c>
      <c r="P98" s="1">
        <v>109.3</v>
      </c>
      <c r="Q98" s="1">
        <v>95.4</v>
      </c>
      <c r="R98" s="1">
        <v>0.94120144343026957</v>
      </c>
      <c r="S98" s="1">
        <v>4.5105999097880018E-4</v>
      </c>
      <c r="T98" s="19">
        <v>0</v>
      </c>
      <c r="U98" s="24">
        <v>5.2527678187293851</v>
      </c>
      <c r="V98" s="1">
        <v>5.6718061977773602E-3</v>
      </c>
      <c r="W98" s="1">
        <v>689.54224931277633</v>
      </c>
      <c r="X98" s="17">
        <v>3.00747556066705E-2</v>
      </c>
      <c r="Y98" s="25">
        <v>0.21794134560092007</v>
      </c>
      <c r="Z98" s="25">
        <v>0.75938217730822244</v>
      </c>
      <c r="AA98" s="1">
        <v>4.6003450258769407E-4</v>
      </c>
      <c r="AB98" s="1">
        <v>5007.3260494537089</v>
      </c>
      <c r="AC98" s="1">
        <v>229.00214604335017</v>
      </c>
      <c r="AD98" s="1">
        <v>54.47</v>
      </c>
      <c r="AE98" s="24">
        <v>117.88300395075362</v>
      </c>
      <c r="AF98" s="24">
        <v>2.5589419206440485</v>
      </c>
      <c r="AG98" s="24">
        <v>0.30165576054103144</v>
      </c>
      <c r="AH98" s="24">
        <v>0.39401955146635997</v>
      </c>
      <c r="AI98" s="24">
        <v>2.4611845888441635</v>
      </c>
      <c r="AJ98" s="24">
        <v>70.75905692926969</v>
      </c>
      <c r="AK98" s="24">
        <v>33.582518688901672</v>
      </c>
      <c r="AL98" s="24">
        <v>4.197814836112709</v>
      </c>
      <c r="AM98" s="24">
        <v>1.7123287671232876</v>
      </c>
      <c r="AN98" s="24">
        <v>2484.2857142857142</v>
      </c>
      <c r="AO98" s="1">
        <v>526.969696969697</v>
      </c>
      <c r="AP98" s="24">
        <v>2173.75</v>
      </c>
      <c r="AQ98" s="24">
        <v>16.854700854700855</v>
      </c>
      <c r="AR98" s="24">
        <v>196.33333333333334</v>
      </c>
      <c r="AS98" s="24">
        <v>2003.0611374353077</v>
      </c>
      <c r="AT98" s="26">
        <v>157.2340425531915</v>
      </c>
      <c r="AU98" s="24">
        <v>13168.611043320883</v>
      </c>
      <c r="AV98" s="24">
        <v>0.89826968973747012</v>
      </c>
      <c r="AW98" s="26">
        <v>0.65990453460620524</v>
      </c>
      <c r="AX98" s="24">
        <v>0.62619331742243434</v>
      </c>
      <c r="AY98" s="24">
        <v>5.4271075220257078E-2</v>
      </c>
      <c r="AZ98" s="24">
        <v>7.4906367041198498</v>
      </c>
      <c r="BA98" s="24">
        <v>-0.29739949106843144</v>
      </c>
      <c r="BB98" s="24">
        <v>-0.48100633459428049</v>
      </c>
      <c r="BC98" s="26">
        <v>-0.79910654776691559</v>
      </c>
      <c r="BD98" s="26">
        <v>-0.62521681120747163</v>
      </c>
      <c r="BE98" s="26">
        <v>51646.852964219703</v>
      </c>
      <c r="BG98" s="1">
        <f t="shared" si="45"/>
        <v>4.9317248459958929</v>
      </c>
      <c r="BH98" s="1">
        <f t="shared" si="46"/>
        <v>1.8092437713426905</v>
      </c>
      <c r="BI98" s="1">
        <f t="shared" ref="BI98:BI126" si="48">6*((E98-$E$129)/($E$130-$E$129))+1</f>
        <v>2.589965397923875</v>
      </c>
      <c r="BJ98" s="1">
        <f t="shared" ref="BJ98:BJ126" si="49">6*((F98-$F$129)/($F$130-$F$129))+1</f>
        <v>6.3755473108839098</v>
      </c>
      <c r="BK98" s="1">
        <f t="shared" si="47"/>
        <v>6.7515063613035764</v>
      </c>
      <c r="BL98" s="1">
        <f t="shared" ref="BL98:BL126" si="50">6*((I98-$I$130)/($I$129-$I$130))+1</f>
        <v>1.0199127146164999</v>
      </c>
      <c r="BM98" s="1">
        <f t="shared" ref="BM98:BM126" si="51">6*((J98-$J$130)/($J$129-$J$130))+1</f>
        <v>1.065568320939565</v>
      </c>
      <c r="BN98" s="1">
        <f t="shared" ref="BN98:BN126" si="52">6*((K98-$K$130)/($K$129-$K$130))+1</f>
        <v>1.0742324241371251</v>
      </c>
      <c r="BO98" s="1">
        <f t="shared" ref="BO98:BO126" si="53">6*((M98-$M$130)/($M$129-$M$130))+1</f>
        <v>1.3164265129682997</v>
      </c>
      <c r="BP98" s="1">
        <f>6*((O98-O130)/(O129-O130))+1</f>
        <v>1.011336679292185</v>
      </c>
      <c r="BQ98" s="1">
        <f>6*((P98-P130)/(P129-P130))+1</f>
        <v>1.2211098398169336</v>
      </c>
      <c r="BR98" s="1">
        <f>6*((Q98-Q130)/(Q129-Q130))+1</f>
        <v>2.5529411764705885</v>
      </c>
      <c r="BS98" s="1">
        <f>6*((R98-R130)/(R129-R130))+1</f>
        <v>5.3207990930280982</v>
      </c>
      <c r="BT98" s="1">
        <f>6*((U98-U130)/(U129-U130))+1</f>
        <v>1.6525760603590141</v>
      </c>
      <c r="BU98" s="1">
        <f t="shared" ref="BU98:BU126" si="54">6*((V98-$V$130)/($V$129-$V$130))+1</f>
        <v>2.2903391180071035</v>
      </c>
      <c r="BV98" s="1">
        <f t="shared" ref="BV98:BV126" si="55">6*((X98-$X$130)/($X$129-$X$130))+1</f>
        <v>4.7291585131361744</v>
      </c>
      <c r="BW98" s="1">
        <f>6*((Y98-Y130)/(Y129-Y130))+1</f>
        <v>3.7373943745158407</v>
      </c>
      <c r="BX98" s="1">
        <f>6*((Z98-Z130)/(Z129-Z130))+1</f>
        <v>1.8722576326737126</v>
      </c>
      <c r="BY98" s="1">
        <f>6*((AB98-AB130)/(AB129-AB130))+1</f>
        <v>3.9399380322993069</v>
      </c>
      <c r="BZ98" s="1">
        <f>6*((AC98-AC130)/(AC129-AC130))+1</f>
        <v>1.0127410564156634</v>
      </c>
      <c r="CA98" s="1">
        <f>6*((AD98-AD130)/(AD129-AD130))+1</f>
        <v>1</v>
      </c>
      <c r="CB98" s="1">
        <f>6*((AE98-AE130)/(AE129-AE130))+1</f>
        <v>1.0298210487881581</v>
      </c>
      <c r="CC98" s="1">
        <f>6*((AF98-AF130)/(AF129-AF130))+1</f>
        <v>2.9675636505179979</v>
      </c>
      <c r="CD98" s="1">
        <f>6*((AH98-AH130)/(AH129-AH130))+1</f>
        <v>1.7287012083096023</v>
      </c>
      <c r="CE98" s="1">
        <f t="shared" ref="CE98:CE126" si="56">6*((AJ98-$AJ$130)/($AJ$129-$AJ$130))+1</f>
        <v>2.6608579520243709</v>
      </c>
      <c r="CF98" s="1">
        <f>6*((AN98-AN129)/(AN130-AN129))+1</f>
        <v>6.6110119885373244</v>
      </c>
      <c r="CG98" s="1">
        <f>6*((AO98-AO129)/(AO130-AO129))+1</f>
        <v>6.4796488801903269</v>
      </c>
      <c r="CH98" s="1">
        <f>6*((AQ98-AQ129)/(AQ130-AQ129))+1</f>
        <v>6.8610247886599458</v>
      </c>
      <c r="CI98" s="1">
        <f t="shared" ref="CI98:CI126" si="57">6*((AR98-$AR$130)/($AR$129-$AR$130))+1</f>
        <v>2.8931101094655505</v>
      </c>
      <c r="CJ98" s="1">
        <f>6*((AS98-AS130)/(AS129-AS130))+1</f>
        <v>1.7767264087673804</v>
      </c>
      <c r="CK98" s="1">
        <f t="shared" ref="CK98:CK126" si="58">6*((AT98-$AT$129)/($AT$130-$AT$129))+1</f>
        <v>5.8162919405911913</v>
      </c>
      <c r="CL98" s="1">
        <f>6*((AV98-AV130)/(AV129-AV130))+1</f>
        <v>3.1288201987138455</v>
      </c>
      <c r="CM98" s="1">
        <f>6*((AW98-AW130)/(AW129-AW130))+1</f>
        <v>4.3421267563429051</v>
      </c>
      <c r="CN98" s="1">
        <f>6*((AY98-AY130)/(AY129-AY130))+1</f>
        <v>6.5194951412470799</v>
      </c>
      <c r="CO98" s="1">
        <f t="shared" ref="CO98:CO126" si="59">6*((AZ98-$AZ$129)/($AZ$130-$AZ$129))+1</f>
        <v>6.1276404494382026</v>
      </c>
      <c r="CP98" s="1">
        <f>6*((BB98-BB130)/(BB129-BB130))+1</f>
        <v>1.8965745593847603</v>
      </c>
      <c r="CQ98" s="1">
        <f>6*((BC98-BC130)/(BC129-BC130))+1</f>
        <v>1.6553351579340916</v>
      </c>
      <c r="CR98" s="1">
        <f t="shared" ref="CR98:CR126" si="60">AVERAGE(BF98:CQ98)</f>
        <v>3.2370126885145614</v>
      </c>
      <c r="CS98" s="62" t="s">
        <v>391</v>
      </c>
    </row>
    <row r="99" spans="1:97">
      <c r="A99" s="6" t="s">
        <v>287</v>
      </c>
      <c r="B99" s="5" t="s">
        <v>239</v>
      </c>
      <c r="C99" s="20">
        <v>26.23</v>
      </c>
      <c r="D99" s="20">
        <v>5.1848953238113872E-2</v>
      </c>
      <c r="E99" s="23">
        <v>17.7</v>
      </c>
      <c r="F99" s="23">
        <v>10316.9</v>
      </c>
      <c r="G99" s="23">
        <v>134120</v>
      </c>
      <c r="H99" s="21">
        <v>8.82</v>
      </c>
      <c r="I99" s="31">
        <v>0</v>
      </c>
      <c r="J99" s="31">
        <v>66543.896161514829</v>
      </c>
      <c r="K99" s="31">
        <v>99059.26914865592</v>
      </c>
      <c r="L99" s="1">
        <v>7.6</v>
      </c>
      <c r="M99" s="1">
        <v>49.5</v>
      </c>
      <c r="N99" s="1">
        <v>61.7</v>
      </c>
      <c r="O99" s="1">
        <v>0.61866562316572105</v>
      </c>
      <c r="P99" s="1">
        <v>197.6</v>
      </c>
      <c r="Q99" s="1">
        <v>24.5</v>
      </c>
      <c r="R99" s="1">
        <v>0.95580678314491263</v>
      </c>
      <c r="S99" s="1">
        <v>1.6129032258064516E-3</v>
      </c>
      <c r="T99" s="19">
        <v>0</v>
      </c>
      <c r="U99" s="24">
        <v>6.6196682464454977</v>
      </c>
      <c r="V99" s="1">
        <v>1.3046183968290628E-2</v>
      </c>
      <c r="W99" s="1">
        <v>1000</v>
      </c>
      <c r="X99" s="17">
        <v>1.4869888475836431E-2</v>
      </c>
      <c r="Y99" s="25">
        <v>0.22285267071023282</v>
      </c>
      <c r="Z99" s="25">
        <v>152.77363486842106</v>
      </c>
      <c r="AA99" s="1">
        <v>9.7828213656818625E-4</v>
      </c>
      <c r="AB99" s="1">
        <v>5572.9407161025238</v>
      </c>
      <c r="AC99" s="1">
        <v>218.86436911297926</v>
      </c>
      <c r="AD99" s="1">
        <v>54.47</v>
      </c>
      <c r="AE99" s="24">
        <v>200.96156226717963</v>
      </c>
      <c r="AF99" s="24">
        <v>2.3283114850322835</v>
      </c>
      <c r="AG99" s="24">
        <v>0.46790111347670466</v>
      </c>
      <c r="AH99" s="24">
        <v>0.13343768342790061</v>
      </c>
      <c r="AI99" s="24">
        <v>2.1130894149872823</v>
      </c>
      <c r="AJ99" s="24">
        <v>74.819017804734884</v>
      </c>
      <c r="AK99" s="24">
        <v>24.457053414204655</v>
      </c>
      <c r="AL99" s="24">
        <v>3.9131285462727452</v>
      </c>
      <c r="AM99" s="24">
        <v>6.6225165562913908</v>
      </c>
      <c r="AN99" s="24">
        <v>5111</v>
      </c>
      <c r="AO99" s="1">
        <v>567.88888888888891</v>
      </c>
      <c r="AP99" s="24">
        <v>0</v>
      </c>
      <c r="AQ99" s="24">
        <v>21.096774193548388</v>
      </c>
      <c r="AR99" s="24">
        <v>110</v>
      </c>
      <c r="AS99" s="24">
        <v>2017.6258579534338</v>
      </c>
      <c r="AT99" s="26">
        <v>0</v>
      </c>
      <c r="AU99" s="24">
        <v>42822.220526898702</v>
      </c>
      <c r="AV99" s="24">
        <v>0.9590409590409591</v>
      </c>
      <c r="AW99" s="26">
        <v>0.96403596403596403</v>
      </c>
      <c r="AX99" s="24">
        <v>0.94805194805194803</v>
      </c>
      <c r="AY99" s="24">
        <v>4.9361570211490395E-2</v>
      </c>
      <c r="AZ99" s="24">
        <v>0</v>
      </c>
      <c r="BA99" s="24">
        <v>-0.17175532876871669</v>
      </c>
      <c r="BB99" s="24">
        <v>-0.57577803695498764</v>
      </c>
      <c r="BC99" s="26">
        <v>-0.69463899841580345</v>
      </c>
      <c r="BD99" s="26">
        <v>-0.31125465039577832</v>
      </c>
      <c r="BE99" s="26">
        <v>117669.01565213938</v>
      </c>
      <c r="BG99" s="1">
        <f t="shared" ref="BG99:BG126" si="61">6*((C99-$C$129)/($C$130-$C$129))+1</f>
        <v>4.5913757700205338</v>
      </c>
      <c r="BH99" s="1">
        <f t="shared" ref="BH99:BH126" si="62">6*((D99-$D$130)/($D$129-$D$130))+1</f>
        <v>2.4990493047817974</v>
      </c>
      <c r="BI99" s="1">
        <f t="shared" si="48"/>
        <v>4.7179930795847742</v>
      </c>
      <c r="BJ99" s="1">
        <f t="shared" si="49"/>
        <v>3.631918207822368</v>
      </c>
      <c r="BK99" s="1">
        <f t="shared" ref="BK99:BK126" si="63">6*((G99-$G$129)/($G$130-$G$129))+1</f>
        <v>1</v>
      </c>
      <c r="BL99" s="1">
        <f t="shared" si="50"/>
        <v>1.0199127146164999</v>
      </c>
      <c r="BM99" s="1">
        <f t="shared" si="51"/>
        <v>1.1182224578004654</v>
      </c>
      <c r="BN99" s="1">
        <f t="shared" si="52"/>
        <v>1.0962220467107062</v>
      </c>
      <c r="BO99" s="1">
        <f t="shared" si="53"/>
        <v>1.2363112391930835</v>
      </c>
      <c r="BP99" s="1">
        <f>6*((O99-O130)/(O129-O130))+1</f>
        <v>1.0417674712424683</v>
      </c>
      <c r="BQ99" s="1">
        <f>6*((P99-P130)/(P129-P130))+1</f>
        <v>1.4736842105263157</v>
      </c>
      <c r="BR99" s="1">
        <f>6*((Q99-Q130)/(Q129-Q130))+1</f>
        <v>1.269683257918552</v>
      </c>
      <c r="BS99" s="1">
        <f>6*((R99-R130)/(R129-R130))+1</f>
        <v>5.8628827959654188</v>
      </c>
      <c r="BT99" s="1">
        <f>6*((U99-U130)/(U129-U130))+1</f>
        <v>1.8223925317517671</v>
      </c>
      <c r="BU99" s="1">
        <f t="shared" si="54"/>
        <v>3.9680142317978655</v>
      </c>
      <c r="BV99" s="1">
        <f t="shared" si="55"/>
        <v>2.8438111991424391</v>
      </c>
      <c r="BW99" s="1">
        <f>6*((Y99-Y130)/(Y129-Y130))+1</f>
        <v>3.7990817688401339</v>
      </c>
      <c r="BX99" s="1">
        <f>6*((Z99-Z130)/(Z129-Z130))+1</f>
        <v>3.5584850944008743</v>
      </c>
      <c r="BY99" s="1">
        <f>6*((AB99-AB130)/(AB129-AB130))+1</f>
        <v>4.2720258679393615</v>
      </c>
      <c r="BZ99" s="1">
        <f>6*((AC99-AC130)/(AC129-AC130))+1</f>
        <v>1.0120640906955707</v>
      </c>
      <c r="CA99" s="1">
        <f>6*((AD99-AD130)/(AD129-AD130))+1</f>
        <v>1</v>
      </c>
      <c r="CB99" s="1">
        <f>6*((AE99-AE130)/(AE129-AE130))+1</f>
        <v>1.0583056427978779</v>
      </c>
      <c r="CC99" s="1">
        <f>6*((AF99-AF130)/(AF129-AF130))+1</f>
        <v>2.7898447984469015</v>
      </c>
      <c r="CD99" s="1">
        <f>6*((AH99-AH130)/(AH129-AH130))+1</f>
        <v>1.6465885866482988</v>
      </c>
      <c r="CE99" s="1">
        <f t="shared" si="56"/>
        <v>4.7086291049964331</v>
      </c>
      <c r="CF99" s="1">
        <f>6*((AN99-AN129)/(AN130-AN129))+1</f>
        <v>6.0237859697172382</v>
      </c>
      <c r="CG99" s="1">
        <f>6*((AO99-AO129)/(AO130-AO129))+1</f>
        <v>6.4392436207241781</v>
      </c>
      <c r="CH99" s="1">
        <f>6*((AQ99-AQ129)/(AQ130-AQ129))+1</f>
        <v>6.7497579990205274</v>
      </c>
      <c r="CI99" s="1">
        <f t="shared" si="57"/>
        <v>1.8924661944623311</v>
      </c>
      <c r="CJ99" s="1">
        <f>6*((AS99-AS130)/(AS129-AS130))+1</f>
        <v>1.7851453485679174</v>
      </c>
      <c r="CK99" s="1">
        <f t="shared" si="58"/>
        <v>6.9679158537936257</v>
      </c>
      <c r="CL99" s="1">
        <f>6*((AV99-AV130)/(AV129-AV130))+1</f>
        <v>5.7951602652929211</v>
      </c>
      <c r="CM99" s="1">
        <f>6*((AW99-AW130)/(AW129-AW130))+1</f>
        <v>6.9095114319645718</v>
      </c>
      <c r="CN99" s="1">
        <f>6*((AY99-AY130)/(AY129-AY130))+1</f>
        <v>6.167357691780726</v>
      </c>
      <c r="CO99" s="1">
        <f t="shared" si="59"/>
        <v>7</v>
      </c>
      <c r="CP99" s="1">
        <f>6*((BB99-BB130)/(BB129-BB130))+1</f>
        <v>1.7193189374578761</v>
      </c>
      <c r="CQ99" s="1">
        <f>6*((BC99-BC130)/(BC129-BC130))+1</f>
        <v>2.024750173665661</v>
      </c>
      <c r="CR99" s="1">
        <f t="shared" si="60"/>
        <v>3.311153485407786</v>
      </c>
      <c r="CS99" s="62" t="s">
        <v>440</v>
      </c>
    </row>
    <row r="100" spans="1:97">
      <c r="A100" s="6" t="s">
        <v>288</v>
      </c>
      <c r="B100" s="5" t="s">
        <v>182</v>
      </c>
      <c r="C100" s="20">
        <v>28.91</v>
      </c>
      <c r="D100" s="20">
        <v>9.3535643054888137E-2</v>
      </c>
      <c r="E100" s="23">
        <v>10.99</v>
      </c>
      <c r="F100" s="23">
        <v>3449</v>
      </c>
      <c r="G100" s="23">
        <v>24694.799999999999</v>
      </c>
      <c r="H100" s="21">
        <v>9.67</v>
      </c>
      <c r="I100" s="31">
        <v>0</v>
      </c>
      <c r="J100" s="31">
        <v>191285.16628590526</v>
      </c>
      <c r="K100" s="31">
        <v>144958.00458420339</v>
      </c>
      <c r="L100" s="1">
        <v>708.6</v>
      </c>
      <c r="M100" s="1">
        <v>101.8</v>
      </c>
      <c r="N100" s="1">
        <v>46.4</v>
      </c>
      <c r="O100" s="1">
        <v>4.6198357651041242</v>
      </c>
      <c r="P100" s="1">
        <v>683.2</v>
      </c>
      <c r="Q100" s="1">
        <v>153.5</v>
      </c>
      <c r="R100" s="1">
        <v>0.95691525567940106</v>
      </c>
      <c r="S100" s="1">
        <v>2.8675269247440899E-3</v>
      </c>
      <c r="T100" s="19">
        <v>1.7010346543284952E-5</v>
      </c>
      <c r="U100" s="24">
        <v>17.868497835497834</v>
      </c>
      <c r="V100" s="1">
        <v>1.0950803780861921E-3</v>
      </c>
      <c r="W100" s="1">
        <v>486.27620488437435</v>
      </c>
      <c r="X100" s="17">
        <v>2.7042198417187253E-2</v>
      </c>
      <c r="Y100" s="25">
        <v>0.17210218115168552</v>
      </c>
      <c r="Z100" s="25">
        <v>0.75881331127513363</v>
      </c>
      <c r="AA100" s="1">
        <v>5.1031039629854858E-5</v>
      </c>
      <c r="AB100" s="1">
        <v>2605.2718113467517</v>
      </c>
      <c r="AC100" s="1">
        <v>15233.011429864988</v>
      </c>
      <c r="AD100" s="1">
        <v>54.47</v>
      </c>
      <c r="AE100" s="24">
        <v>556.53282643511909</v>
      </c>
      <c r="AF100" s="24">
        <v>0.35317732010495378</v>
      </c>
      <c r="AG100" s="24">
        <v>0.19655477219079079</v>
      </c>
      <c r="AH100" s="24">
        <v>0.55888344085289876</v>
      </c>
      <c r="AI100" s="24">
        <v>1.5751580899081865</v>
      </c>
      <c r="AJ100" s="24">
        <v>76.530399615566168</v>
      </c>
      <c r="AK100" s="24">
        <v>16.818980144672995</v>
      </c>
      <c r="AL100" s="24">
        <v>6.4384161666333544</v>
      </c>
      <c r="AM100" s="24">
        <v>19.216182048040455</v>
      </c>
      <c r="AN100" s="24">
        <v>9797.9583333333339</v>
      </c>
      <c r="AO100" s="1">
        <v>416.93439716312059</v>
      </c>
      <c r="AP100" s="24">
        <v>880.71535580524346</v>
      </c>
      <c r="AQ100" s="24">
        <v>16.00128205128205</v>
      </c>
      <c r="AR100" s="24">
        <v>384.08823529411762</v>
      </c>
      <c r="AS100" s="24">
        <v>974.82662336115936</v>
      </c>
      <c r="AT100" s="26">
        <v>0</v>
      </c>
      <c r="AU100" s="24">
        <v>64779.700829956018</v>
      </c>
      <c r="AV100" s="24">
        <v>0.95578704198840669</v>
      </c>
      <c r="AW100" s="26">
        <v>0.86875147055677948</v>
      </c>
      <c r="AX100" s="24">
        <v>0.92875018716177193</v>
      </c>
      <c r="AY100" s="24">
        <v>4.4398714771335127E-2</v>
      </c>
      <c r="AZ100" s="24">
        <v>25.126842232423293</v>
      </c>
      <c r="BA100" s="24">
        <v>-0.85484046988664564</v>
      </c>
      <c r="BB100" s="24">
        <v>-0.3059657482731013</v>
      </c>
      <c r="BC100" s="26">
        <v>-0.93305421554425638</v>
      </c>
      <c r="BD100" s="26">
        <v>-0.62344076554972583</v>
      </c>
      <c r="BE100" s="26">
        <v>169306.47449640435</v>
      </c>
      <c r="BG100" s="1">
        <f t="shared" si="61"/>
        <v>4.178644763860369</v>
      </c>
      <c r="BH100" s="1">
        <f t="shared" si="62"/>
        <v>3.8127428653720128</v>
      </c>
      <c r="BI100" s="1">
        <f t="shared" si="48"/>
        <v>5.8788927335640135</v>
      </c>
      <c r="BJ100" s="1">
        <f t="shared" si="49"/>
        <v>5.9660199949021493</v>
      </c>
      <c r="BK100" s="1">
        <f t="shared" si="63"/>
        <v>6.051734498770827</v>
      </c>
      <c r="BL100" s="1">
        <f t="shared" si="50"/>
        <v>1.0199127146164999</v>
      </c>
      <c r="BM100" s="1">
        <f t="shared" si="51"/>
        <v>1.3544745360525918</v>
      </c>
      <c r="BN100" s="1">
        <f t="shared" si="52"/>
        <v>1.144608802228698</v>
      </c>
      <c r="BO100" s="1">
        <f t="shared" si="53"/>
        <v>1.5377521613832852</v>
      </c>
      <c r="BP100" s="1">
        <f>6*((O100-O130)/(O129-O130))+1</f>
        <v>1.3277230250256564</v>
      </c>
      <c r="BQ100" s="1">
        <f>6*((P100-P130)/(P129-P130))+1</f>
        <v>2.8627002288329524</v>
      </c>
      <c r="BR100" s="1">
        <f>6*((Q100-Q130)/(Q129-Q130))+1</f>
        <v>3.6045248868778281</v>
      </c>
      <c r="BS100" s="1">
        <f>6*((R100-R130)/(R129-R130))+1</f>
        <v>5.9040242488750936</v>
      </c>
      <c r="BT100" s="1">
        <f>6*((U100-U130)/(U129-U130))+1</f>
        <v>3.2198875572694488</v>
      </c>
      <c r="BU100" s="1">
        <f t="shared" si="54"/>
        <v>1.249131405399633</v>
      </c>
      <c r="BV100" s="1">
        <f t="shared" si="55"/>
        <v>4.3531326325725601</v>
      </c>
      <c r="BW100" s="1">
        <f>6*((Y100-Y130)/(Y129-Y130))+1</f>
        <v>3.1616437267905955</v>
      </c>
      <c r="BX100" s="1">
        <f>6*((Z100-Z130)/(Z129-Z130))+1</f>
        <v>1.8722513224921995</v>
      </c>
      <c r="BY100" s="1">
        <f>6*((AB100-AB130)/(AB129-AB130))+1</f>
        <v>2.5296263129282828</v>
      </c>
      <c r="BZ100" s="1">
        <f>6*((AC100-AC130)/(AC129-AC130))+1</f>
        <v>2.0146569615359304</v>
      </c>
      <c r="CA100" s="1">
        <f>6*((AD100-AD130)/(AD129-AD130))+1</f>
        <v>1</v>
      </c>
      <c r="CB100" s="1">
        <f>6*((AE100-AE130)/(AE129-AE130))+1</f>
        <v>1.18021800269669</v>
      </c>
      <c r="CC100" s="1">
        <f>6*((AF100-AF130)/(AF129-AF130))+1</f>
        <v>1.2678489025184865</v>
      </c>
      <c r="CD100" s="1">
        <f>6*((AH100-AH130)/(AH129-AH130))+1</f>
        <v>1.7806518918959593</v>
      </c>
      <c r="CE100" s="1">
        <f t="shared" si="56"/>
        <v>5.571819271463208</v>
      </c>
      <c r="CF100" s="1">
        <f>6*((AN100-AN129)/(AN130-AN129))+1</f>
        <v>4.9759735382595389</v>
      </c>
      <c r="CG100" s="1">
        <f>6*((AO100-AO129)/(AO130-AO129))+1</f>
        <v>6.5883021705070135</v>
      </c>
      <c r="CH100" s="1">
        <f>6*((AQ100-AQ129)/(AQ130-AQ129))+1</f>
        <v>6.8834094017699403</v>
      </c>
      <c r="CI100" s="1">
        <f t="shared" si="57"/>
        <v>5.0692776788758005</v>
      </c>
      <c r="CJ100" s="1">
        <f>6*((AS100-AS130)/(AS129-AS130))+1</f>
        <v>1.182369348221556</v>
      </c>
      <c r="CK100" s="1">
        <f t="shared" si="58"/>
        <v>6.9679158537936257</v>
      </c>
      <c r="CL100" s="1">
        <f>6*((AV100-AV130)/(AV129-AV130))+1</f>
        <v>5.6523946210998144</v>
      </c>
      <c r="CM100" s="1">
        <f>6*((AW100-AW130)/(AW129-AW130))+1</f>
        <v>6.1051488284628164</v>
      </c>
      <c r="CN100" s="1">
        <f>6*((AY100-AY130)/(AY129-AY130))+1</f>
        <v>5.811393647819906</v>
      </c>
      <c r="CO100" s="1">
        <f t="shared" si="59"/>
        <v>4.073727953611983</v>
      </c>
      <c r="CP100" s="1">
        <f>6*((BB100-BB130)/(BB129-BB130))+1</f>
        <v>2.2239605534942317</v>
      </c>
      <c r="CQ100" s="1">
        <f>6*((BC100-BC130)/(BC129-BC130))+1</f>
        <v>1.1816734313354804</v>
      </c>
      <c r="CR100" s="1">
        <f t="shared" si="60"/>
        <v>3.5286532560858559</v>
      </c>
      <c r="CS100" s="62" t="s">
        <v>391</v>
      </c>
    </row>
    <row r="101" spans="1:97" ht="28">
      <c r="A101" s="6" t="s">
        <v>289</v>
      </c>
      <c r="B101" s="5" t="s">
        <v>236</v>
      </c>
      <c r="C101" s="20">
        <v>19.89</v>
      </c>
      <c r="D101" s="20">
        <v>3.9262479047700222E-2</v>
      </c>
      <c r="E101" s="23">
        <v>16.309999999999999</v>
      </c>
      <c r="F101" s="23">
        <v>4263</v>
      </c>
      <c r="G101" s="23">
        <v>15631</v>
      </c>
      <c r="H101" s="21">
        <v>8.6</v>
      </c>
      <c r="I101" s="31">
        <v>0</v>
      </c>
      <c r="J101" s="31">
        <v>57017.513040539568</v>
      </c>
      <c r="K101" s="31">
        <v>113720.27237077532</v>
      </c>
      <c r="L101" s="1">
        <v>61.9</v>
      </c>
      <c r="M101" s="1">
        <v>152.19999999999999</v>
      </c>
      <c r="N101" s="1">
        <v>0</v>
      </c>
      <c r="O101" s="1">
        <v>1.0786101877894259</v>
      </c>
      <c r="P101" s="1">
        <v>258.39999999999998</v>
      </c>
      <c r="Q101" s="1">
        <v>265.10000000000002</v>
      </c>
      <c r="R101" s="1">
        <v>0.94711971197119715</v>
      </c>
      <c r="S101" s="1">
        <v>1.3463213748317099E-3</v>
      </c>
      <c r="T101" s="19">
        <v>0</v>
      </c>
      <c r="U101" s="24">
        <v>3.2504513888888891</v>
      </c>
      <c r="V101" s="1">
        <v>2.7199021209407957E-3</v>
      </c>
      <c r="W101" s="1">
        <v>800</v>
      </c>
      <c r="X101" s="17">
        <v>3.3523679649990058E-3</v>
      </c>
      <c r="Y101" s="25">
        <v>3.224523423960908E-2</v>
      </c>
      <c r="Z101" s="25">
        <v>60.804873015873014</v>
      </c>
      <c r="AA101" s="1">
        <v>8.5229694025398448E-4</v>
      </c>
      <c r="AB101" s="1">
        <v>1673.1412824227962</v>
      </c>
      <c r="AC101" s="1">
        <v>1103.3599366098531</v>
      </c>
      <c r="AD101" s="1">
        <v>54.47</v>
      </c>
      <c r="AE101" s="24">
        <v>3191.2610953679</v>
      </c>
      <c r="AF101" s="24">
        <v>0.38353362311429301</v>
      </c>
      <c r="AG101" s="24">
        <v>1.2239559302101379</v>
      </c>
      <c r="AH101" s="24">
        <v>0.10094036762408023</v>
      </c>
      <c r="AI101" s="24">
        <v>1.639251115088497</v>
      </c>
      <c r="AJ101" s="24">
        <v>73.320264780249431</v>
      </c>
      <c r="AK101" s="24">
        <v>16.932299213045827</v>
      </c>
      <c r="AL101" s="24">
        <v>2.1307423506349612</v>
      </c>
      <c r="AM101" s="24">
        <v>5.0335570469798654</v>
      </c>
      <c r="AN101" s="24">
        <v>8799.75</v>
      </c>
      <c r="AO101" s="1">
        <v>2707.6153846153848</v>
      </c>
      <c r="AP101" s="24">
        <v>0</v>
      </c>
      <c r="AQ101" s="24">
        <v>21.450402144772116</v>
      </c>
      <c r="AR101" s="24">
        <v>262.66666666666669</v>
      </c>
      <c r="AS101" s="24">
        <v>894.58767777493676</v>
      </c>
      <c r="AT101" s="26">
        <v>0</v>
      </c>
      <c r="AU101" s="24">
        <v>31346.3432657136</v>
      </c>
      <c r="AV101" s="24">
        <v>0.95371179039301313</v>
      </c>
      <c r="AW101" s="26">
        <v>0.75755458515283847</v>
      </c>
      <c r="AX101" s="24">
        <v>0.93903930131004365</v>
      </c>
      <c r="AY101" s="24">
        <v>5.2706807570124532E-2</v>
      </c>
      <c r="AZ101" s="24">
        <v>6.3391442155309035</v>
      </c>
      <c r="BA101" s="24">
        <v>-1.3179888000370519</v>
      </c>
      <c r="BB101" s="24">
        <v>0.23937185670938277</v>
      </c>
      <c r="BC101" s="26">
        <v>-0.79370215260248589</v>
      </c>
      <c r="BD101" s="26">
        <v>-0.35959376274346078</v>
      </c>
      <c r="BE101" s="26">
        <v>87381.003928870923</v>
      </c>
      <c r="BG101" s="1">
        <f t="shared" si="61"/>
        <v>5.5677618069815198</v>
      </c>
      <c r="BH101" s="1">
        <f t="shared" si="62"/>
        <v>2.1024054319495646</v>
      </c>
      <c r="BI101" s="1">
        <f t="shared" si="48"/>
        <v>4.9584775086505193</v>
      </c>
      <c r="BJ101" s="1">
        <f t="shared" si="49"/>
        <v>5.6893766461808601</v>
      </c>
      <c r="BK101" s="1">
        <f t="shared" si="63"/>
        <v>6.4701747771523976</v>
      </c>
      <c r="BL101" s="1">
        <f t="shared" si="50"/>
        <v>1.0199127146164999</v>
      </c>
      <c r="BM101" s="1">
        <f t="shared" si="51"/>
        <v>1.1001800905204777</v>
      </c>
      <c r="BN101" s="1">
        <f t="shared" si="52"/>
        <v>1.1116777748876479</v>
      </c>
      <c r="BO101" s="1">
        <f t="shared" si="53"/>
        <v>1.8282420749279538</v>
      </c>
      <c r="BP101" s="1">
        <f>6*((O101-O130)/(O129-O130))+1</f>
        <v>1.0746387808896061</v>
      </c>
      <c r="BQ101" s="1">
        <f>6*((P101-P130)/(P129-P130))+1</f>
        <v>1.6475972540045767</v>
      </c>
      <c r="BR101" s="1">
        <f>6*((Q101-Q130)/(Q129-Q130))+1</f>
        <v>5.6244343891402719</v>
      </c>
      <c r="BS101" s="1">
        <f>6*((R101-R130)/(R129-R130))+1</f>
        <v>5.540458271679519</v>
      </c>
      <c r="BT101" s="1">
        <f>6*((U101-U130)/(U129-U130))+1</f>
        <v>1.4038188693942111</v>
      </c>
      <c r="BU101" s="1">
        <f t="shared" si="54"/>
        <v>1.6187792709094539</v>
      </c>
      <c r="BV101" s="1">
        <f t="shared" si="55"/>
        <v>1.4156812344326495</v>
      </c>
      <c r="BW101" s="1">
        <f>6*((Y101-Y130)/(Y129-Y130))+1</f>
        <v>1.405007698603834</v>
      </c>
      <c r="BX101" s="1">
        <f>6*((Z101-Z130)/(Z129-Z130))+1</f>
        <v>2.5383159384735743</v>
      </c>
      <c r="BY101" s="1">
        <f>6*((AB101-AB130)/(AB129-AB130))+1</f>
        <v>1.9823469933901072</v>
      </c>
      <c r="BZ101" s="1">
        <f>6*((AC101-AC130)/(AC129-AC130))+1</f>
        <v>1.071127648996554</v>
      </c>
      <c r="CA101" s="1">
        <f>6*((AD101-AD130)/(AD129-AD130))+1</f>
        <v>1</v>
      </c>
      <c r="CB101" s="1">
        <f>6*((AE101-AE130)/(AE129-AE130))+1</f>
        <v>2.083569801131107</v>
      </c>
      <c r="CC101" s="1">
        <f>6*((AF101-AF130)/(AF129-AF130))+1</f>
        <v>1.2912408165546014</v>
      </c>
      <c r="CD101" s="1">
        <f>6*((AH101-AH130)/(AH129-AH130))+1</f>
        <v>1.6363482740060808</v>
      </c>
      <c r="CE101" s="1">
        <f t="shared" si="56"/>
        <v>3.9526850692994686</v>
      </c>
      <c r="CF101" s="1">
        <f>6*((AN101-AN129)/(AN130-AN129))+1</f>
        <v>5.1991321469915004</v>
      </c>
      <c r="CG101" s="1">
        <f>6*((AO101-AO129)/(AO130-AO129))+1</f>
        <v>4.3263914310436462</v>
      </c>
      <c r="CH101" s="1">
        <f>6*((AQ101-AQ129)/(AQ130-AQ129))+1</f>
        <v>6.7404825707767255</v>
      </c>
      <c r="CI101" s="1">
        <f t="shared" si="57"/>
        <v>3.6619446233097235</v>
      </c>
      <c r="CJ101" s="1">
        <f>6*((AS101-AS130)/(AS129-AS130))+1</f>
        <v>1.1359883104454942</v>
      </c>
      <c r="CK101" s="1">
        <f t="shared" si="58"/>
        <v>6.9679158537936257</v>
      </c>
      <c r="CL101" s="1">
        <f>6*((AV101-AV130)/(AV129-AV130))+1</f>
        <v>5.5613429359787281</v>
      </c>
      <c r="CM101" s="1">
        <f>6*((AW101-AW130)/(AW129-AW130))+1</f>
        <v>5.1664586704011644</v>
      </c>
      <c r="CN101" s="1">
        <f>6*((AY101-AY130)/(AY129-AY130))+1</f>
        <v>6.407297023592287</v>
      </c>
      <c r="CO101" s="1">
        <f t="shared" si="59"/>
        <v>6.2617432646592714</v>
      </c>
      <c r="CP101" s="1">
        <f>6*((BB101-BB130)/(BB129-BB130))+1</f>
        <v>3.2439291087004865</v>
      </c>
      <c r="CQ101" s="1">
        <f>6*((BC101-BC130)/(BC129-BC130))+1</f>
        <v>1.6744460180728449</v>
      </c>
      <c r="CR101" s="1">
        <f t="shared" si="60"/>
        <v>3.2832792187713125</v>
      </c>
      <c r="CS101" s="62" t="s">
        <v>392</v>
      </c>
    </row>
    <row r="102" spans="1:97">
      <c r="A102" s="6" t="s">
        <v>290</v>
      </c>
      <c r="B102" s="5" t="s">
        <v>133</v>
      </c>
      <c r="C102" s="20">
        <v>23.09</v>
      </c>
      <c r="D102" s="20">
        <v>5.1639738547296345E-2</v>
      </c>
      <c r="E102" s="23">
        <v>17.66</v>
      </c>
      <c r="F102" s="23">
        <v>3427.8</v>
      </c>
      <c r="G102" s="23">
        <v>15670.1</v>
      </c>
      <c r="H102" s="21">
        <v>8.6</v>
      </c>
      <c r="I102" s="31">
        <v>0</v>
      </c>
      <c r="J102" s="31">
        <v>474580.75480791315</v>
      </c>
      <c r="K102" s="31">
        <v>165204.75648883314</v>
      </c>
      <c r="L102" s="1">
        <v>351.4</v>
      </c>
      <c r="M102" s="1">
        <v>290.39999999999998</v>
      </c>
      <c r="N102" s="1">
        <v>3.4</v>
      </c>
      <c r="O102" s="1">
        <v>33.476104241532497</v>
      </c>
      <c r="P102" s="1">
        <v>1545.7</v>
      </c>
      <c r="Q102" s="1">
        <v>215.9</v>
      </c>
      <c r="R102" s="1">
        <v>0.95706206548755446</v>
      </c>
      <c r="S102" s="1">
        <v>1.6184274906846324E-3</v>
      </c>
      <c r="T102" s="19">
        <v>1.4147873574601737E-5</v>
      </c>
      <c r="U102" s="24">
        <v>7.3494519781909693</v>
      </c>
      <c r="V102" s="1">
        <v>6.5639436210552914E-3</v>
      </c>
      <c r="W102" s="1">
        <v>1000</v>
      </c>
      <c r="X102" s="17">
        <v>2.654141082595286E-2</v>
      </c>
      <c r="Y102" s="25">
        <v>0.19771653320505927</v>
      </c>
      <c r="Z102" s="25">
        <v>0.87624637863710775</v>
      </c>
      <c r="AA102" s="1">
        <v>1.4996745989077841E-3</v>
      </c>
      <c r="AB102" s="1">
        <v>2347.4198522961997</v>
      </c>
      <c r="AC102" s="1">
        <v>6101.5735349101669</v>
      </c>
      <c r="AD102" s="1">
        <v>54.47</v>
      </c>
      <c r="AE102" s="24">
        <v>536.23747459943377</v>
      </c>
      <c r="AF102" s="24">
        <v>0.74276336266659126</v>
      </c>
      <c r="AG102" s="24">
        <v>0.39829754982131627</v>
      </c>
      <c r="AH102" s="24">
        <v>0.81091366967544776</v>
      </c>
      <c r="AI102" s="24">
        <v>1.9990945360912256</v>
      </c>
      <c r="AJ102" s="24">
        <v>73.990549220452166</v>
      </c>
      <c r="AK102" s="24">
        <v>24.136272318270564</v>
      </c>
      <c r="AL102" s="24">
        <v>4.0321439687614946</v>
      </c>
      <c r="AM102" s="24">
        <v>16.412661195779602</v>
      </c>
      <c r="AN102" s="24">
        <v>5048.7142857142853</v>
      </c>
      <c r="AO102" s="1">
        <v>942.42666666666662</v>
      </c>
      <c r="AP102" s="24">
        <v>11780.333333333334</v>
      </c>
      <c r="AQ102" s="24">
        <v>18.766600920447075</v>
      </c>
      <c r="AR102" s="24">
        <v>216.05555555555554</v>
      </c>
      <c r="AS102" s="24">
        <v>1089.3911704535808</v>
      </c>
      <c r="AT102" s="26">
        <v>55.062402733369176</v>
      </c>
      <c r="AU102" s="24">
        <v>86324.290978044854</v>
      </c>
      <c r="AV102" s="24">
        <v>0.97384103397569843</v>
      </c>
      <c r="AW102" s="26">
        <v>0.94195495704666821</v>
      </c>
      <c r="AX102" s="24">
        <v>0.86185279777107038</v>
      </c>
      <c r="AY102" s="24">
        <v>5.1312474423836477E-2</v>
      </c>
      <c r="AZ102" s="24">
        <v>8.4286574352799519</v>
      </c>
      <c r="BA102" s="24">
        <v>0.10718958553634785</v>
      </c>
      <c r="BB102" s="24">
        <v>-0.58566432781323419</v>
      </c>
      <c r="BC102" s="26">
        <v>-0.93017441741491258</v>
      </c>
      <c r="BD102" s="26">
        <v>-0.64360354566220745</v>
      </c>
      <c r="BE102" s="26">
        <v>229650.1010542424</v>
      </c>
      <c r="BG102" s="1">
        <f t="shared" si="61"/>
        <v>5.0749486652977414</v>
      </c>
      <c r="BH102" s="1">
        <f t="shared" si="62"/>
        <v>2.4924562173163292</v>
      </c>
      <c r="BI102" s="1">
        <f t="shared" si="48"/>
        <v>4.7249134948096883</v>
      </c>
      <c r="BJ102" s="1">
        <f t="shared" si="49"/>
        <v>5.9732249568098785</v>
      </c>
      <c r="BK102" s="1">
        <f t="shared" si="63"/>
        <v>6.468369682723492</v>
      </c>
      <c r="BL102" s="1">
        <f t="shared" si="50"/>
        <v>1.0199127146164999</v>
      </c>
      <c r="BM102" s="1">
        <f t="shared" si="51"/>
        <v>1.8910184679946245</v>
      </c>
      <c r="BN102" s="1">
        <f t="shared" si="52"/>
        <v>1.165953064225163</v>
      </c>
      <c r="BO102" s="1">
        <f t="shared" si="53"/>
        <v>2.6247838616714696</v>
      </c>
      <c r="BP102" s="1">
        <f>6*((O102-O130)/(O129-O130))+1</f>
        <v>3.390022287384908</v>
      </c>
      <c r="BQ102" s="1">
        <f>6*((P102-P130)/(P129-P130))+1</f>
        <v>5.3298054919908466</v>
      </c>
      <c r="BR102" s="1">
        <f>6*((Q102-Q130)/(Q129-Q130))+1</f>
        <v>4.7339366515837105</v>
      </c>
      <c r="BS102" s="1">
        <f>6*((R102-R130)/(R129-R130))+1</f>
        <v>5.9094731604366313</v>
      </c>
      <c r="BT102" s="1">
        <f>6*((U102-U130)/(U129-U130))+1</f>
        <v>1.9130569983741958</v>
      </c>
      <c r="BU102" s="1">
        <f t="shared" si="54"/>
        <v>2.4933008864019204</v>
      </c>
      <c r="BV102" s="1">
        <f t="shared" si="55"/>
        <v>4.2910368225999438</v>
      </c>
      <c r="BW102" s="1">
        <f>6*((Y102-Y130)/(Y129-Y130))+1</f>
        <v>3.483365991211989</v>
      </c>
      <c r="BX102" s="1">
        <f>6*((Z102-Z130)/(Z129-Z130))+1</f>
        <v>1.8735539560255368</v>
      </c>
      <c r="BY102" s="1">
        <f>6*((AB102-AB130)/(AB129-AB130))+1</f>
        <v>2.3782343776660873</v>
      </c>
      <c r="BZ102" s="1">
        <f>6*((AC102-AC130)/(AC129-AC130))+1</f>
        <v>1.4048910855951457</v>
      </c>
      <c r="CA102" s="1">
        <f>6*((AD102-AD130)/(AD129-AD130))+1</f>
        <v>1</v>
      </c>
      <c r="CB102" s="1">
        <f>6*((AE102-AE130)/(AE129-AE130))+1</f>
        <v>1.1732594700856394</v>
      </c>
      <c r="CC102" s="1">
        <f>6*((AF102-AF130)/(AF129-AF130))+1</f>
        <v>1.568055525652678</v>
      </c>
      <c r="CD102" s="1">
        <f>6*((AH102-AH130)/(AH129-AH130))+1</f>
        <v>1.8600697845617042</v>
      </c>
      <c r="CE102" s="1">
        <f t="shared" si="56"/>
        <v>4.2907644703173204</v>
      </c>
      <c r="CF102" s="1">
        <f>6*((AN102-AN129)/(AN130-AN129))+1</f>
        <v>6.0377105111979343</v>
      </c>
      <c r="CG102" s="1">
        <f>6*((AO102-AO129)/(AO130-AO129))+1</f>
        <v>6.0694099221293607</v>
      </c>
      <c r="CH102" s="1">
        <f>6*((AQ102-AQ129)/(AQ130-AQ129))+1</f>
        <v>6.8108769092070256</v>
      </c>
      <c r="CI102" s="1">
        <f t="shared" si="57"/>
        <v>3.1216999356084996</v>
      </c>
      <c r="CJ102" s="1">
        <f>6*((AS102-AS130)/(AS129-AS130))+1</f>
        <v>1.2485918359134105</v>
      </c>
      <c r="CK102" s="1">
        <f t="shared" si="58"/>
        <v>6.564624183132171</v>
      </c>
      <c r="CL102" s="1">
        <f>6*((AV102-AV130)/(AV129-AV130))+1</f>
        <v>6.444513705481846</v>
      </c>
      <c r="CM102" s="1">
        <f>6*((AW102-AW130)/(AW129-AW130))+1</f>
        <v>6.7231103123140752</v>
      </c>
      <c r="CN102" s="1">
        <f>6*((AY102-AY130)/(AY129-AY130))+1</f>
        <v>6.3072875690824084</v>
      </c>
      <c r="CO102" s="1">
        <f t="shared" si="59"/>
        <v>6.0183985550872965</v>
      </c>
      <c r="CP102" s="1">
        <f>6*((BB102-BB130)/(BB129-BB130))+1</f>
        <v>1.7008281792359883</v>
      </c>
      <c r="CQ102" s="1">
        <f>6*((BC102-BC130)/(BC129-BC130))+1</f>
        <v>1.1918568871345607</v>
      </c>
      <c r="CR102" s="1">
        <f t="shared" si="60"/>
        <v>3.6964139619156136</v>
      </c>
      <c r="CS102" s="62" t="s">
        <v>390</v>
      </c>
    </row>
    <row r="103" spans="1:97">
      <c r="A103" s="6" t="s">
        <v>291</v>
      </c>
      <c r="B103" s="5" t="s">
        <v>282</v>
      </c>
      <c r="C103" s="20">
        <v>35.200000000000003</v>
      </c>
      <c r="D103" s="20">
        <v>3.3785978818790204E-2</v>
      </c>
      <c r="E103" s="23">
        <v>24.79</v>
      </c>
      <c r="F103" s="23">
        <v>4748.5</v>
      </c>
      <c r="G103" s="23">
        <v>10853.7</v>
      </c>
      <c r="H103" s="21">
        <v>7.23</v>
      </c>
      <c r="I103" s="31">
        <v>39429.889736782919</v>
      </c>
      <c r="J103" s="31">
        <v>74080.232089025303</v>
      </c>
      <c r="K103" s="31">
        <v>37712.797862655592</v>
      </c>
      <c r="L103" s="1">
        <v>14.8</v>
      </c>
      <c r="M103" s="1">
        <v>30.2</v>
      </c>
      <c r="N103" s="1">
        <v>32.1</v>
      </c>
      <c r="O103" s="1">
        <v>0.47202910792021313</v>
      </c>
      <c r="P103" s="1">
        <v>68.5</v>
      </c>
      <c r="Q103" s="1">
        <v>21.4</v>
      </c>
      <c r="R103" s="1">
        <v>0.96105804555473917</v>
      </c>
      <c r="S103" s="1">
        <v>3.8226299694189603E-4</v>
      </c>
      <c r="T103" s="19">
        <v>0</v>
      </c>
      <c r="U103" s="24">
        <v>6.6856748179951468</v>
      </c>
      <c r="V103" s="1">
        <v>3.1656663580399693E-3</v>
      </c>
      <c r="W103" s="1">
        <v>1302.6409707351891</v>
      </c>
      <c r="X103" s="17">
        <v>1.3709310636086025E-2</v>
      </c>
      <c r="Y103" s="25">
        <v>0.1396270547722695</v>
      </c>
      <c r="Z103" s="25">
        <v>-77.875081555834385</v>
      </c>
      <c r="AA103" s="1">
        <v>1.4294067961795854E-3</v>
      </c>
      <c r="AB103" s="1">
        <v>5202.2480670521736</v>
      </c>
      <c r="AC103" s="1">
        <v>471.87571438943792</v>
      </c>
      <c r="AD103" s="1">
        <v>54.47</v>
      </c>
      <c r="AE103" s="24">
        <v>86.942846046707515</v>
      </c>
      <c r="AF103" s="24">
        <v>1.845234227795465</v>
      </c>
      <c r="AG103" s="24">
        <v>0.16042991538733634</v>
      </c>
      <c r="AH103" s="24">
        <v>0.30842700279384055</v>
      </c>
      <c r="AI103" s="24">
        <v>1.7607692807484892</v>
      </c>
      <c r="AJ103" s="24">
        <v>75.108829835618224</v>
      </c>
      <c r="AK103" s="24">
        <v>26.249106620752389</v>
      </c>
      <c r="AL103" s="24">
        <v>3.8334091352088882</v>
      </c>
      <c r="AM103" s="24">
        <v>12.376237623762377</v>
      </c>
      <c r="AN103" s="24">
        <v>2198.7142857142858</v>
      </c>
      <c r="AO103" s="1">
        <v>855.05555555555554</v>
      </c>
      <c r="AP103" s="24">
        <v>0</v>
      </c>
      <c r="AQ103" s="24">
        <v>16.393382352941178</v>
      </c>
      <c r="AR103" s="24">
        <v>246</v>
      </c>
      <c r="AS103" s="24">
        <v>2665.0793587161329</v>
      </c>
      <c r="AT103" s="26">
        <v>18.66025599376259</v>
      </c>
      <c r="AU103" s="24">
        <v>30659.197868198164</v>
      </c>
      <c r="AV103" s="24">
        <v>0.93077614623913696</v>
      </c>
      <c r="AW103" s="26">
        <v>0.79292777944261317</v>
      </c>
      <c r="AX103" s="24">
        <v>0.60563380281690138</v>
      </c>
      <c r="AY103" s="24">
        <v>3.023095741394409E-2</v>
      </c>
      <c r="AZ103" s="24">
        <v>5.2631578947368416</v>
      </c>
      <c r="BA103" s="24">
        <v>-0.44987494648846627</v>
      </c>
      <c r="BB103" s="24">
        <v>-0.25723807423208811</v>
      </c>
      <c r="BC103" s="26">
        <v>-0.58651115676454912</v>
      </c>
      <c r="BD103" s="26">
        <v>-0.48624593429313434</v>
      </c>
      <c r="BE103" s="26">
        <v>90190.312383302356</v>
      </c>
      <c r="BG103" s="1">
        <f t="shared" si="61"/>
        <v>3.2099589322381927</v>
      </c>
      <c r="BH103" s="1">
        <f t="shared" si="62"/>
        <v>1.929821733965587</v>
      </c>
      <c r="BI103" s="1">
        <f t="shared" si="48"/>
        <v>3.4913494809688581</v>
      </c>
      <c r="BJ103" s="1">
        <f t="shared" si="49"/>
        <v>5.5243762213599927</v>
      </c>
      <c r="BK103" s="1">
        <f t="shared" si="63"/>
        <v>6.6907240767742211</v>
      </c>
      <c r="BL103" s="1">
        <f t="shared" si="50"/>
        <v>1.1536296871774072</v>
      </c>
      <c r="BM103" s="1">
        <f t="shared" si="51"/>
        <v>1.1324958015262832</v>
      </c>
      <c r="BN103" s="1">
        <f t="shared" si="52"/>
        <v>1.0315501841890151</v>
      </c>
      <c r="BO103" s="1">
        <f t="shared" si="53"/>
        <v>1.1250720461095101</v>
      </c>
      <c r="BP103" s="1">
        <f>6*((O103-O130)/(O129-O130))+1</f>
        <v>1.0312876554799844</v>
      </c>
      <c r="BQ103" s="1">
        <f>6*((P103-P130)/(P129-P130))+1</f>
        <v>1.1044050343249427</v>
      </c>
      <c r="BR103" s="1">
        <f>6*((Q103-Q130)/(Q129-Q130))+1</f>
        <v>1.2135746606334841</v>
      </c>
      <c r="BS103" s="1">
        <f>6*((R103-R130)/(R129-R130))+1</f>
        <v>6.05778574432754</v>
      </c>
      <c r="BT103" s="1">
        <f>6*((U103-U130)/(U129-U130))+1</f>
        <v>1.8305928386958676</v>
      </c>
      <c r="BU103" s="1">
        <f t="shared" si="54"/>
        <v>1.7201908869768467</v>
      </c>
      <c r="BV103" s="1">
        <f t="shared" si="55"/>
        <v>2.6999038375044782</v>
      </c>
      <c r="BW103" s="1">
        <f>6*((Y103-Y130)/(Y129-Y130))+1</f>
        <v>2.7537485290363923</v>
      </c>
      <c r="BX103" s="1">
        <f>6*((Z103-Z130)/(Z129-Z130))+1</f>
        <v>1</v>
      </c>
      <c r="BY103" s="1">
        <f>6*((AB103-AB130)/(AB129-AB130))+1</f>
        <v>4.0543820783251814</v>
      </c>
      <c r="BZ103" s="1">
        <f>6*((AC103-AC130)/(AC129-AC130))+1</f>
        <v>1.0289593142463649</v>
      </c>
      <c r="CA103" s="1">
        <f>6*((AD103-AD130)/(AD129-AD130))+1</f>
        <v>1</v>
      </c>
      <c r="CB103" s="1">
        <f>6*((AE103-AE130)/(AE129-AE130))+1</f>
        <v>1.0192128021556557</v>
      </c>
      <c r="CC103" s="1">
        <f>6*((AF103-AF130)/(AF129-AF130))+1</f>
        <v>2.4175958565843398</v>
      </c>
      <c r="CD103" s="1">
        <f>6*((AH103-AH130)/(AH129-AH130))+1</f>
        <v>1.7017299204794913</v>
      </c>
      <c r="CE103" s="1">
        <f t="shared" si="56"/>
        <v>4.8548050743791809</v>
      </c>
      <c r="CF103" s="1">
        <f>6*((AN103-AN129)/(AN130-AN129))+1</f>
        <v>6.6748540950050108</v>
      </c>
      <c r="CG103" s="1">
        <f>6*((AO103-AO129)/(AO130-AO129))+1</f>
        <v>6.1556836789831557</v>
      </c>
      <c r="CH103" s="1">
        <f>6*((AQ103-AQ129)/(AQ130-AQ129))+1</f>
        <v>6.8731248691140037</v>
      </c>
      <c r="CI103" s="1">
        <f t="shared" si="57"/>
        <v>3.4687701223438507</v>
      </c>
      <c r="CJ103" s="1">
        <f>6*((AS103-AS130)/(AS129-AS130))+1</f>
        <v>2.159397092004018</v>
      </c>
      <c r="CK103" s="1">
        <f t="shared" si="58"/>
        <v>6.8312431798615405</v>
      </c>
      <c r="CL103" s="1">
        <f>6*((AV103-AV130)/(AV129-AV130))+1</f>
        <v>4.5550413125112517</v>
      </c>
      <c r="CM103" s="1">
        <f>6*((AW103-AW130)/(AW129-AW130))+1</f>
        <v>5.4650683771244539</v>
      </c>
      <c r="CN103" s="1">
        <f>6*((AY103-AY130)/(AY129-AY130))+1</f>
        <v>4.7952020090332637</v>
      </c>
      <c r="CO103" s="1">
        <f t="shared" si="59"/>
        <v>6.3870526315789471</v>
      </c>
      <c r="CP103" s="1">
        <f>6*((BB103-BB130)/(BB129-BB130))+1</f>
        <v>2.3150980339028493</v>
      </c>
      <c r="CQ103" s="1">
        <f>6*((BC103-BC130)/(BC129-BC130))+1</f>
        <v>2.407108605281282</v>
      </c>
      <c r="CR103" s="1">
        <f t="shared" si="60"/>
        <v>3.2125620649784445</v>
      </c>
      <c r="CS103" s="62" t="s">
        <v>390</v>
      </c>
    </row>
    <row r="104" spans="1:97">
      <c r="A104" s="6" t="s">
        <v>292</v>
      </c>
      <c r="B104" s="5" t="s">
        <v>196</v>
      </c>
      <c r="C104" s="20">
        <v>34.6</v>
      </c>
      <c r="D104" s="20">
        <v>7.4962063732928685E-2</v>
      </c>
      <c r="E104" s="23">
        <v>11.53</v>
      </c>
      <c r="F104" s="23">
        <v>6105.5</v>
      </c>
      <c r="G104" s="23">
        <v>23312.1</v>
      </c>
      <c r="H104" s="21">
        <v>9.44</v>
      </c>
      <c r="I104" s="31">
        <v>0</v>
      </c>
      <c r="J104" s="31">
        <v>135924.92047983129</v>
      </c>
      <c r="K104" s="31">
        <v>66033.807158552532</v>
      </c>
      <c r="L104" s="1">
        <v>75.400000000000006</v>
      </c>
      <c r="M104" s="1">
        <v>148.9</v>
      </c>
      <c r="N104" s="1">
        <v>10.3</v>
      </c>
      <c r="O104" s="1">
        <v>15.638066334272708</v>
      </c>
      <c r="P104" s="1">
        <v>1438.1</v>
      </c>
      <c r="Q104" s="1">
        <v>37</v>
      </c>
      <c r="R104" s="1">
        <v>0.94233645377499586</v>
      </c>
      <c r="S104" s="1">
        <v>7.0538443451681162E-4</v>
      </c>
      <c r="T104" s="19">
        <v>0</v>
      </c>
      <c r="U104" s="24">
        <v>4.7448475836431223</v>
      </c>
      <c r="V104" s="1">
        <v>8.1197351158796768E-3</v>
      </c>
      <c r="W104" s="1">
        <v>970.79838459148812</v>
      </c>
      <c r="X104" s="17">
        <v>1.4394103620203772E-2</v>
      </c>
      <c r="Y104" s="25">
        <v>0.15313245176674614</v>
      </c>
      <c r="Z104" s="25">
        <v>161.43004528985509</v>
      </c>
      <c r="AA104" s="1">
        <v>7.8040320832430089E-4</v>
      </c>
      <c r="AB104" s="1">
        <v>2141.8881422068071</v>
      </c>
      <c r="AC104" s="1">
        <v>1717.3127671922364</v>
      </c>
      <c r="AD104" s="1">
        <v>54.47</v>
      </c>
      <c r="AE104" s="24">
        <v>290.90041940165952</v>
      </c>
      <c r="AF104" s="24">
        <v>0.20593973553002387</v>
      </c>
      <c r="AG104" s="24">
        <v>5.990795543715078E-2</v>
      </c>
      <c r="AH104" s="24">
        <v>-1.9184912204639064</v>
      </c>
      <c r="AI104" s="24">
        <v>1.6171688705831344</v>
      </c>
      <c r="AJ104" s="24">
        <v>77.218729676999786</v>
      </c>
      <c r="AK104" s="24">
        <v>16.236722306525035</v>
      </c>
      <c r="AL104" s="24">
        <v>3.5334923043572513</v>
      </c>
      <c r="AM104" s="24">
        <v>5.3404539385847798</v>
      </c>
      <c r="AN104" s="24">
        <v>9226</v>
      </c>
      <c r="AO104" s="1">
        <v>1125.1219512195121</v>
      </c>
      <c r="AP104" s="24">
        <v>0</v>
      </c>
      <c r="AQ104" s="24">
        <v>20.433862433862434</v>
      </c>
      <c r="AR104" s="24">
        <v>244.4</v>
      </c>
      <c r="AS104" s="24">
        <v>972.06667721656186</v>
      </c>
      <c r="AT104" s="26">
        <v>54.500325168003471</v>
      </c>
      <c r="AU104" s="24">
        <v>37227.677589252904</v>
      </c>
      <c r="AV104" s="24">
        <v>0.95065167645010451</v>
      </c>
      <c r="AW104" s="26">
        <v>0.88568301661526216</v>
      </c>
      <c r="AX104" s="24">
        <v>0.93005671077504726</v>
      </c>
      <c r="AY104" s="24">
        <v>4.4381910717090807E-2</v>
      </c>
      <c r="AZ104" s="24">
        <v>3.9215686274509802</v>
      </c>
      <c r="BA104" s="24">
        <v>1.8970560251788206E-2</v>
      </c>
      <c r="BB104" s="24">
        <v>-0.55477318868522241</v>
      </c>
      <c r="BC104" s="26">
        <v>-0.91817912160516801</v>
      </c>
      <c r="BD104" s="26">
        <v>0.17803537925489146</v>
      </c>
      <c r="BE104" s="26">
        <v>100947.14126453306</v>
      </c>
      <c r="BG104" s="1">
        <f t="shared" si="61"/>
        <v>3.3023613963039011</v>
      </c>
      <c r="BH104" s="1">
        <f t="shared" si="62"/>
        <v>3.227424346208819</v>
      </c>
      <c r="BI104" s="1">
        <f t="shared" si="48"/>
        <v>5.7854671280276815</v>
      </c>
      <c r="BJ104" s="1">
        <f t="shared" si="49"/>
        <v>5.0631906879265909</v>
      </c>
      <c r="BK104" s="1">
        <f t="shared" si="63"/>
        <v>6.1155683623730912</v>
      </c>
      <c r="BL104" s="1">
        <f t="shared" si="50"/>
        <v>1.0199127146164999</v>
      </c>
      <c r="BM104" s="1">
        <f t="shared" si="51"/>
        <v>1.2496257309122292</v>
      </c>
      <c r="BN104" s="1">
        <f t="shared" si="52"/>
        <v>1.061406382618439</v>
      </c>
      <c r="BO104" s="1">
        <f t="shared" si="53"/>
        <v>1.8092219020172911</v>
      </c>
      <c r="BP104" s="1">
        <f>6*((O104-O130)/(O129-O130))+1</f>
        <v>2.11517372378326</v>
      </c>
      <c r="BQ104" s="1">
        <f>6*((P104-P130)/(P129-P130))+1</f>
        <v>5.0220251716247137</v>
      </c>
      <c r="BR104" s="1">
        <f>6*((Q104-Q130)/(Q129-Q130))+1</f>
        <v>1.4959276018099548</v>
      </c>
      <c r="BS104" s="1">
        <f>6*((R104-R130)/(R129-R130))+1</f>
        <v>5.3629255086105125</v>
      </c>
      <c r="BT104" s="1">
        <f>6*((U104-U130)/(U129-U130))+1</f>
        <v>1.5894747397928606</v>
      </c>
      <c r="BU104" s="1">
        <f t="shared" si="54"/>
        <v>2.8472443314408817</v>
      </c>
      <c r="BV104" s="1">
        <f t="shared" si="55"/>
        <v>2.7848156359528824</v>
      </c>
      <c r="BW104" s="1">
        <f>6*((Y104-Y130)/(Y129-Y130))+1</f>
        <v>2.9233794802280944</v>
      </c>
      <c r="BX104" s="1">
        <f>6*((Z104-Z130)/(Z129-Z130))+1</f>
        <v>3.6545068602168937</v>
      </c>
      <c r="BY104" s="1">
        <f>6*((AB104-AB130)/(AB129-AB130))+1</f>
        <v>2.2575610910920596</v>
      </c>
      <c r="BZ104" s="1">
        <f>6*((AC104-AC130)/(AC129-AC130))+1</f>
        <v>1.1121252979794412</v>
      </c>
      <c r="CA104" s="1">
        <f>6*((AD104-AD130)/(AD129-AD130))+1</f>
        <v>1</v>
      </c>
      <c r="CB104" s="1">
        <f>6*((AE104-AE130)/(AE129-AE130))+1</f>
        <v>1.0891423819408019</v>
      </c>
      <c r="CC104" s="1">
        <f>6*((AF104-AF130)/(AF129-AF130))+1</f>
        <v>1.1543907874047208</v>
      </c>
      <c r="CD104" s="1">
        <f>6*((AH104-AH130)/(AH129-AH130))+1</f>
        <v>1</v>
      </c>
      <c r="CE104" s="1">
        <f t="shared" si="56"/>
        <v>5.9190005588606498</v>
      </c>
      <c r="CF104" s="1">
        <f>6*((AN104-AN129)/(AN130-AN129))+1</f>
        <v>5.1038400583607046</v>
      </c>
      <c r="CG104" s="1">
        <f>6*((AO104-AO129)/(AO130-AO129))+1</f>
        <v>5.8890092341055729</v>
      </c>
      <c r="CH104" s="1">
        <f>6*((AQ104-AQ129)/(AQ130-AQ129))+1</f>
        <v>6.7671457378507371</v>
      </c>
      <c r="CI104" s="1">
        <f t="shared" si="57"/>
        <v>3.4502253702511272</v>
      </c>
      <c r="CJ104" s="1">
        <f>6*((AS104-AS130)/(AS129-AS130))+1</f>
        <v>1.1807739986633428</v>
      </c>
      <c r="CK104" s="1">
        <f t="shared" si="58"/>
        <v>6.5687409885951524</v>
      </c>
      <c r="CL104" s="1">
        <f>6*((AV104-AV130)/(AV129-AV130))+1</f>
        <v>5.4270804052172377</v>
      </c>
      <c r="CM104" s="1">
        <f>6*((AW104-AW130)/(AW129-AW130))+1</f>
        <v>6.2480797710708726</v>
      </c>
      <c r="CN104" s="1">
        <f>6*((AY104-AY130)/(AY129-AY130))+1</f>
        <v>5.8101883660671172</v>
      </c>
      <c r="CO104" s="1">
        <f t="shared" si="59"/>
        <v>6.5432941176470587</v>
      </c>
      <c r="CP104" s="1">
        <f>6*((BB104-BB130)/(BB129-BB130))+1</f>
        <v>1.7586052154374172</v>
      </c>
      <c r="CQ104" s="1">
        <f>6*((BC104-BC130)/(BC129-BC130))+1</f>
        <v>1.2342742925182013</v>
      </c>
      <c r="CR104" s="1">
        <f t="shared" si="60"/>
        <v>3.4038683615547791</v>
      </c>
      <c r="CS104" s="62" t="s">
        <v>390</v>
      </c>
    </row>
    <row r="105" spans="1:97">
      <c r="A105" s="6" t="s">
        <v>294</v>
      </c>
      <c r="B105" s="5" t="s">
        <v>77</v>
      </c>
      <c r="C105" s="20">
        <v>49.55</v>
      </c>
      <c r="D105" s="20">
        <v>0.13183333960630811</v>
      </c>
      <c r="E105" s="23">
        <v>7.46</v>
      </c>
      <c r="F105" s="23">
        <v>1425.3</v>
      </c>
      <c r="G105" s="23">
        <v>39655.4</v>
      </c>
      <c r="H105" s="21">
        <v>10.039999999999999</v>
      </c>
      <c r="I105" s="31">
        <v>24859.593118805442</v>
      </c>
      <c r="J105" s="31">
        <v>530981.00063855632</v>
      </c>
      <c r="K105" s="31">
        <v>303917.62824954157</v>
      </c>
      <c r="L105" s="1">
        <v>5041.2</v>
      </c>
      <c r="M105" s="1">
        <v>221.4</v>
      </c>
      <c r="N105" s="1">
        <v>4.5999999999999996</v>
      </c>
      <c r="O105" s="1">
        <v>38.708946516617111</v>
      </c>
      <c r="P105" s="1">
        <v>1100.0999999999999</v>
      </c>
      <c r="Q105" s="1">
        <v>336.6</v>
      </c>
      <c r="R105" s="1">
        <v>0.94895194337076438</v>
      </c>
      <c r="S105" s="1">
        <v>5.8294315747262583E-3</v>
      </c>
      <c r="T105" s="19">
        <v>1.3549625503406226E-5</v>
      </c>
      <c r="U105" s="24">
        <v>13.229999999999999</v>
      </c>
      <c r="V105" s="1">
        <v>7.7421892327818342E-4</v>
      </c>
      <c r="W105" s="1">
        <v>1543.2098765432097</v>
      </c>
      <c r="X105" s="17">
        <v>3.4471752794610261E-2</v>
      </c>
      <c r="Y105" s="25">
        <v>0.27986600925891075</v>
      </c>
      <c r="Z105" s="25">
        <v>0.96660183904304653</v>
      </c>
      <c r="AA105" s="1">
        <v>7.9039482103202983E-4</v>
      </c>
      <c r="AB105" s="1">
        <v>3448.3556023937672</v>
      </c>
      <c r="AC105" s="1">
        <v>82949.823003759186</v>
      </c>
      <c r="AD105" s="1">
        <v>57.46</v>
      </c>
      <c r="AE105" s="24">
        <v>7936.0427167284206</v>
      </c>
      <c r="AF105" s="24">
        <v>6.3683239866009253E-2</v>
      </c>
      <c r="AG105" s="24">
        <v>0.50539291191631175</v>
      </c>
      <c r="AH105" s="24">
        <v>1.5463901539388007</v>
      </c>
      <c r="AI105" s="24">
        <v>1.2820956754111936</v>
      </c>
      <c r="AJ105" s="24">
        <v>79.211411795701764</v>
      </c>
      <c r="AK105" s="24">
        <v>17.801196883586133</v>
      </c>
      <c r="AL105" s="24">
        <v>6.145507922767135</v>
      </c>
      <c r="AM105" s="24">
        <v>12.516914749661705</v>
      </c>
      <c r="AN105" s="24">
        <v>10064.015151515152</v>
      </c>
      <c r="AO105" s="1">
        <v>457.77050310130943</v>
      </c>
      <c r="AP105" s="24">
        <v>1083.5644371941273</v>
      </c>
      <c r="AQ105" s="24">
        <v>16.650487997889737</v>
      </c>
      <c r="AR105" s="24">
        <v>478.56896551724139</v>
      </c>
      <c r="AS105" s="24">
        <v>815.01254504121346</v>
      </c>
      <c r="AT105" s="26">
        <v>267.12333922992963</v>
      </c>
      <c r="AU105" s="24">
        <v>124882.11525275199</v>
      </c>
      <c r="AV105" s="24">
        <v>0.93988185206124308</v>
      </c>
      <c r="AW105" s="26">
        <v>0.92893816847619159</v>
      </c>
      <c r="AX105" s="24">
        <v>0.93617242214812335</v>
      </c>
      <c r="AY105" s="24">
        <v>4.6521916048129268E-2</v>
      </c>
      <c r="AZ105" s="24">
        <v>10.600391947265278</v>
      </c>
      <c r="BA105" s="24">
        <v>-4.8191658855931199E-2</v>
      </c>
      <c r="BB105" s="24">
        <v>-0.75226181691293192</v>
      </c>
      <c r="BC105" s="26">
        <v>-0.95935915292696672</v>
      </c>
      <c r="BD105" s="26">
        <v>-0.64955066674542583</v>
      </c>
      <c r="BE105" s="26">
        <v>307993.83269813267</v>
      </c>
      <c r="BG105" s="1">
        <f t="shared" si="61"/>
        <v>1</v>
      </c>
      <c r="BH105" s="1">
        <f t="shared" si="62"/>
        <v>5.0196373817313749</v>
      </c>
      <c r="BI105" s="1">
        <f t="shared" si="48"/>
        <v>6.4896193771626294</v>
      </c>
      <c r="BJ105" s="1">
        <f t="shared" si="49"/>
        <v>6.6537879860658755</v>
      </c>
      <c r="BK105" s="1">
        <f t="shared" si="63"/>
        <v>5.3610619741392913</v>
      </c>
      <c r="BL105" s="1">
        <f t="shared" si="50"/>
        <v>1.1042180361158302</v>
      </c>
      <c r="BM105" s="1">
        <f t="shared" si="51"/>
        <v>1.9978369674225451</v>
      </c>
      <c r="BN105" s="1">
        <f t="shared" si="52"/>
        <v>1.312185106336845</v>
      </c>
      <c r="BO105" s="1">
        <f t="shared" si="53"/>
        <v>2.2270893371757925</v>
      </c>
      <c r="BP105" s="1">
        <f>6*((O105-O130)/(O129-O130))+1</f>
        <v>3.764002962424879</v>
      </c>
      <c r="BQ105" s="1">
        <f>6*((P105-P130)/(P129-P130))+1</f>
        <v>4.0552059496567505</v>
      </c>
      <c r="BR105" s="1">
        <f>6*((Q105-Q130)/(Q129-Q130))+1</f>
        <v>6.9185520361990953</v>
      </c>
      <c r="BS105" s="1">
        <f>6*((R105-R130)/(R129-R130))+1</f>
        <v>5.6084623579329627</v>
      </c>
      <c r="BT105" s="1">
        <f>6*((U105-U130)/(U129-U130))+1</f>
        <v>2.6436251470635472</v>
      </c>
      <c r="BU105" s="1">
        <f t="shared" si="54"/>
        <v>1.1761352429493563</v>
      </c>
      <c r="BV105" s="1">
        <f t="shared" si="55"/>
        <v>5.2743699093679215</v>
      </c>
      <c r="BW105" s="1">
        <f>6*((Y105-Y130)/(Y129-Y130))+1</f>
        <v>4.5151826618817852</v>
      </c>
      <c r="BX105" s="1">
        <f>6*((Z105-Z130)/(Z129-Z130))+1</f>
        <v>1.8745562295357916</v>
      </c>
      <c r="BY105" s="1">
        <f>6*((AB105-AB130)/(AB129-AB130))+1</f>
        <v>3.0246238579722324</v>
      </c>
      <c r="BZ105" s="1">
        <f>6*((AC105-AC130)/(AC129-AC130))+1</f>
        <v>6.5365516949038724</v>
      </c>
      <c r="CA105" s="1">
        <f>6*((AD105-AD130)/(AD129-AD130))+1</f>
        <v>7</v>
      </c>
      <c r="CB105" s="1">
        <f>6*((AE105-AE130)/(AE129-AE130))+1</f>
        <v>3.7103815909369535</v>
      </c>
      <c r="CC105" s="1">
        <f>6*((AF105-AF130)/(AF129-AF130))+1</f>
        <v>1.0447709922462716</v>
      </c>
      <c r="CD105" s="1">
        <f>6*((AH105-AH130)/(AH129-AH130))+1</f>
        <v>2.0918276683611596</v>
      </c>
      <c r="CE105" s="1">
        <f t="shared" si="56"/>
        <v>6.9240735349034566</v>
      </c>
      <c r="CF105" s="1">
        <f>6*((AN105-AN129)/(AN130-AN129))+1</f>
        <v>4.9164941015463208</v>
      </c>
      <c r="CG105" s="1">
        <f>6*((AO105-AO129)/(AO130-AO129))+1</f>
        <v>6.5479789534875259</v>
      </c>
      <c r="CH105" s="1">
        <f>6*((AQ105-AQ129)/(AQ130-AQ129))+1</f>
        <v>6.8663811573894513</v>
      </c>
      <c r="CI105" s="1">
        <f t="shared" si="57"/>
        <v>6.1643537535803903</v>
      </c>
      <c r="CJ105" s="1">
        <f>6*((AS105-AS130)/(AS129-AS130))+1</f>
        <v>1.0899909807149839</v>
      </c>
      <c r="CK105" s="1">
        <f t="shared" si="58"/>
        <v>5.0114335282335958</v>
      </c>
      <c r="CL105" s="1">
        <f>6*((AV105-AV130)/(AV129-AV130))+1</f>
        <v>4.9545542492366001</v>
      </c>
      <c r="CM105" s="1">
        <f>6*((AW105-AW130)/(AW129-AW130))+1</f>
        <v>6.6132265572404574</v>
      </c>
      <c r="CN105" s="1">
        <f>6*((AY105-AY130)/(AY129-AY130))+1</f>
        <v>5.9636816444670089</v>
      </c>
      <c r="CO105" s="1">
        <f t="shared" si="59"/>
        <v>5.7654783538214858</v>
      </c>
      <c r="CP105" s="1">
        <f>6*((BB105-BB130)/(BB129-BB130))+1</f>
        <v>1.3892336757477017</v>
      </c>
      <c r="CQ105" s="1">
        <f>6*((BC105-BC130)/(BC129-BC130))+1</f>
        <v>1.088654700472063</v>
      </c>
      <c r="CR105" s="1">
        <f t="shared" si="60"/>
        <v>4.1540329637411855</v>
      </c>
      <c r="CS105" s="62" t="s">
        <v>390</v>
      </c>
    </row>
    <row r="106" spans="1:97">
      <c r="A106" s="6" t="s">
        <v>295</v>
      </c>
      <c r="B106" s="5" t="s">
        <v>296</v>
      </c>
      <c r="C106" s="20">
        <v>43.52</v>
      </c>
      <c r="D106" s="20">
        <v>3.4518289541473464E-2</v>
      </c>
      <c r="E106" s="23">
        <v>35.81</v>
      </c>
      <c r="F106" s="23">
        <v>3737.4</v>
      </c>
      <c r="G106" s="23">
        <v>7990.3</v>
      </c>
      <c r="H106" s="21">
        <v>6.21</v>
      </c>
      <c r="I106" s="31">
        <v>19046.662761752843</v>
      </c>
      <c r="J106" s="31">
        <v>14240.112388274249</v>
      </c>
      <c r="K106" s="31">
        <v>23039.541125071341</v>
      </c>
      <c r="L106" s="1">
        <v>9.5</v>
      </c>
      <c r="M106" s="1">
        <v>18.100000000000001</v>
      </c>
      <c r="N106" s="1">
        <v>0</v>
      </c>
      <c r="O106" s="1">
        <v>0.11849562081401339</v>
      </c>
      <c r="P106" s="1">
        <v>78.2</v>
      </c>
      <c r="Q106" s="1">
        <v>29.1</v>
      </c>
      <c r="R106" s="1">
        <v>0.9751937984496124</v>
      </c>
      <c r="S106" s="1">
        <v>0</v>
      </c>
      <c r="T106" s="19">
        <v>0</v>
      </c>
      <c r="U106" s="24">
        <v>3.5192984726896195</v>
      </c>
      <c r="V106" s="1">
        <v>2.1990163073309483E-3</v>
      </c>
      <c r="W106" s="1">
        <v>960.29082774049209</v>
      </c>
      <c r="X106" s="17">
        <v>9.303876109949389E-3</v>
      </c>
      <c r="Y106" s="25">
        <v>0.20801891081007365</v>
      </c>
      <c r="Z106" s="25">
        <v>170.30825264329437</v>
      </c>
      <c r="AA106" s="1">
        <v>5.7580992211413162E-4</v>
      </c>
      <c r="AB106" s="1">
        <v>4647.3849440858257</v>
      </c>
      <c r="AC106" s="1">
        <v>285.48164715635687</v>
      </c>
      <c r="AD106" s="1">
        <v>54.47</v>
      </c>
      <c r="AE106" s="24">
        <v>40.582181834124484</v>
      </c>
      <c r="AF106" s="24">
        <v>5.3610934327363093</v>
      </c>
      <c r="AG106" s="24">
        <v>0.21756486851703552</v>
      </c>
      <c r="AH106" s="24">
        <v>0.22286874564354336</v>
      </c>
      <c r="AI106" s="24">
        <v>1.9092644785889628</v>
      </c>
      <c r="AJ106" s="24">
        <v>74.431008879595112</v>
      </c>
      <c r="AK106" s="24">
        <v>23.002091099190835</v>
      </c>
      <c r="AL106" s="24">
        <v>5.39442979664818</v>
      </c>
      <c r="AM106" s="24">
        <v>1.3175230566534915</v>
      </c>
      <c r="AN106" s="24">
        <v>1222.1111111111111</v>
      </c>
      <c r="AO106" s="1">
        <v>478.21739130434781</v>
      </c>
      <c r="AP106" s="24">
        <v>1833.1666666666667</v>
      </c>
      <c r="AQ106" s="24">
        <v>11.556237218813905</v>
      </c>
      <c r="AR106" s="24">
        <v>165.4</v>
      </c>
      <c r="AS106" s="24">
        <v>2454.9922586901839</v>
      </c>
      <c r="AT106" s="26">
        <v>9.9641785616874259</v>
      </c>
      <c r="AU106" s="24">
        <v>8651.7455270587288</v>
      </c>
      <c r="AV106" s="24">
        <v>0.92376800105694279</v>
      </c>
      <c r="AW106" s="26">
        <v>0.31430836305984938</v>
      </c>
      <c r="AX106" s="24">
        <v>0.54458977407847797</v>
      </c>
      <c r="AY106" s="24">
        <v>1.0694803928871897E-2</v>
      </c>
      <c r="AZ106" s="24">
        <v>6.4432989690721643</v>
      </c>
      <c r="BA106" s="24">
        <v>-0.25634855494392422</v>
      </c>
      <c r="BB106" s="24">
        <v>-0.33633085838327464</v>
      </c>
      <c r="BC106" s="26">
        <v>-0.79054834128071405</v>
      </c>
      <c r="BD106" s="26">
        <v>-0.11876016012028311</v>
      </c>
      <c r="BE106" s="26">
        <v>30257.726248686471</v>
      </c>
      <c r="BG106" s="1">
        <f t="shared" si="61"/>
        <v>1.9286447638603688</v>
      </c>
      <c r="BH106" s="1">
        <f t="shared" si="62"/>
        <v>1.95289940899732</v>
      </c>
      <c r="BI106" s="1">
        <f t="shared" si="48"/>
        <v>1.5847750865051895</v>
      </c>
      <c r="BJ106" s="1">
        <f t="shared" si="49"/>
        <v>5.8680053244215351</v>
      </c>
      <c r="BK106" s="1">
        <f t="shared" si="63"/>
        <v>6.822916081575495</v>
      </c>
      <c r="BL106" s="1">
        <f t="shared" si="50"/>
        <v>1.0845048831184136</v>
      </c>
      <c r="BM106" s="1">
        <f t="shared" si="51"/>
        <v>1.0191623984908573</v>
      </c>
      <c r="BN106" s="1">
        <f t="shared" si="52"/>
        <v>1.0160815382736781</v>
      </c>
      <c r="BO106" s="1">
        <f t="shared" si="53"/>
        <v>1.0553314121037465</v>
      </c>
      <c r="BP106" s="1">
        <f>6*((O106-O130)/(O129-O130))+1</f>
        <v>1.0060213307549433</v>
      </c>
      <c r="BQ106" s="1">
        <f>6*((P106-P130)/(P129-P130))+1</f>
        <v>1.1321510297482837</v>
      </c>
      <c r="BR106" s="1">
        <f>6*((Q106-Q130)/(Q129-Q130))+1</f>
        <v>1.3529411764705883</v>
      </c>
      <c r="BS106" s="1">
        <f>6*((R106-R130)/(R129-R130))+1</f>
        <v>6.5824405228382554</v>
      </c>
      <c r="BT106" s="1">
        <f>6*((U106-U130)/(U129-U130))+1</f>
        <v>1.4372190075385483</v>
      </c>
      <c r="BU106" s="1">
        <f t="shared" si="54"/>
        <v>1.5002774536966004</v>
      </c>
      <c r="BV106" s="1">
        <f t="shared" si="55"/>
        <v>2.1536462425279574</v>
      </c>
      <c r="BW106" s="1">
        <f>6*((Y106-Y130)/(Y129-Y130))+1</f>
        <v>3.6127662682560038</v>
      </c>
      <c r="BX106" s="1">
        <f>6*((Z106-Z130)/(Z129-Z130))+1</f>
        <v>3.7529889221633956</v>
      </c>
      <c r="BY106" s="1">
        <f>6*((AB106-AB130)/(AB129-AB130))+1</f>
        <v>3.7286067679462818</v>
      </c>
      <c r="BZ106" s="1">
        <f>6*((AC106-AC130)/(AC129-AC130))+1</f>
        <v>1.016512562378366</v>
      </c>
      <c r="CA106" s="1">
        <f>6*((AD106-AD130)/(AD129-AD130))+1</f>
        <v>1</v>
      </c>
      <c r="CB106" s="1">
        <f>6*((AE106-AE130)/(AE129-AE130))+1</f>
        <v>1.0033174288502276</v>
      </c>
      <c r="CC106" s="1">
        <f>6*((AF106-AF130)/(AF129-AF130))+1</f>
        <v>5.1268413223367819</v>
      </c>
      <c r="CD106" s="1">
        <f>6*((AH106-AH130)/(AH129-AH130))+1</f>
        <v>1.6747694383390148</v>
      </c>
      <c r="CE106" s="1">
        <f t="shared" si="56"/>
        <v>4.5129243905006611</v>
      </c>
      <c r="CF106" s="1">
        <f>6*((AN106-AN129)/(AN130-AN129))+1</f>
        <v>6.8931826727678303</v>
      </c>
      <c r="CG106" s="1">
        <f>6*((AO106-AO129)/(AO130-AO129))+1</f>
        <v>6.5277888719054982</v>
      </c>
      <c r="CH106" s="1">
        <f>6*((AQ106-AQ129)/(AQ130-AQ129))+1</f>
        <v>7</v>
      </c>
      <c r="CI106" s="1">
        <f t="shared" si="57"/>
        <v>2.5345782356728912</v>
      </c>
      <c r="CJ106" s="1">
        <f>6*((AS106-AS130)/(AS129-AS130))+1</f>
        <v>2.0379590839223174</v>
      </c>
      <c r="CK106" s="1">
        <f t="shared" si="58"/>
        <v>6.8949355619896018</v>
      </c>
      <c r="CL106" s="1">
        <f>6*((AV106-AV130)/(AV129-AV130))+1</f>
        <v>4.2475588704649958</v>
      </c>
      <c r="CM106" s="1">
        <f>6*((AW106-AW130)/(AW129-AW130))+1</f>
        <v>1.4247093869994518</v>
      </c>
      <c r="CN106" s="1">
        <f>6*((AY106-AY130)/(AY129-AY130))+1</f>
        <v>3.3939586559187891</v>
      </c>
      <c r="CO106" s="1">
        <f t="shared" si="59"/>
        <v>6.2496134020618559</v>
      </c>
      <c r="CP106" s="1">
        <f>6*((BB106-BB130)/(BB129-BB130))+1</f>
        <v>2.1671673721607214</v>
      </c>
      <c r="CQ106" s="1">
        <f>6*((BC106-BC130)/(BC129-BC130))+1</f>
        <v>1.6855984311071643</v>
      </c>
      <c r="CR106" s="1">
        <f t="shared" si="60"/>
        <v>3.0806160893692875</v>
      </c>
      <c r="CS106" s="62" t="s">
        <v>369</v>
      </c>
    </row>
    <row r="107" spans="1:97">
      <c r="A107" s="6" t="s">
        <v>297</v>
      </c>
      <c r="B107" s="5" t="s">
        <v>86</v>
      </c>
      <c r="C107" s="20">
        <v>25.04</v>
      </c>
      <c r="D107" s="20">
        <v>0.12099892503425615</v>
      </c>
      <c r="E107" s="23">
        <v>9.5399999999999991</v>
      </c>
      <c r="F107" s="23">
        <v>1145</v>
      </c>
      <c r="G107" s="23">
        <v>32371.200000000001</v>
      </c>
      <c r="H107" s="21">
        <v>9.9499999999999993</v>
      </c>
      <c r="I107" s="31">
        <v>0</v>
      </c>
      <c r="J107" s="31">
        <v>652944.36861272261</v>
      </c>
      <c r="K107" s="31">
        <v>217213.25205773732</v>
      </c>
      <c r="L107" s="1">
        <v>5629.2</v>
      </c>
      <c r="M107" s="1">
        <v>380.9</v>
      </c>
      <c r="N107" s="1">
        <v>203.3</v>
      </c>
      <c r="O107" s="1">
        <v>48.769747462360947</v>
      </c>
      <c r="P107" s="1">
        <v>2062.9</v>
      </c>
      <c r="Q107" s="1">
        <v>205.4</v>
      </c>
      <c r="R107" s="1">
        <v>0.95279795589597727</v>
      </c>
      <c r="S107" s="1">
        <v>4.5582916315711243E-3</v>
      </c>
      <c r="T107" s="19">
        <v>1.3421819730319037E-5</v>
      </c>
      <c r="U107" s="24">
        <v>4.6729063047285457</v>
      </c>
      <c r="V107" s="1">
        <v>5.449088606333659E-3</v>
      </c>
      <c r="W107" s="1">
        <v>1000</v>
      </c>
      <c r="X107" s="17">
        <v>3.1787749783115597E-2</v>
      </c>
      <c r="Y107" s="25">
        <v>0.2039299088170374</v>
      </c>
      <c r="Z107" s="25">
        <v>0.88169999431180612</v>
      </c>
      <c r="AA107" s="1">
        <v>1.0481221043949138E-3</v>
      </c>
      <c r="AB107" s="1">
        <v>2743.9733552475045</v>
      </c>
      <c r="AC107" s="1">
        <v>89890.108747001301</v>
      </c>
      <c r="AD107" s="1">
        <v>54.47</v>
      </c>
      <c r="AE107" s="24">
        <v>1908.0796869452765</v>
      </c>
      <c r="AF107" s="24">
        <v>0.18455002129188675</v>
      </c>
      <c r="AG107" s="24">
        <v>0.35213614685236738</v>
      </c>
      <c r="AH107" s="24">
        <v>1.1965296054839114</v>
      </c>
      <c r="AI107" s="24">
        <v>1.7044490892075148</v>
      </c>
      <c r="AJ107" s="24">
        <v>75.307024126331044</v>
      </c>
      <c r="AK107" s="24">
        <v>22.127700073575976</v>
      </c>
      <c r="AL107" s="24">
        <v>6.9403009660049717</v>
      </c>
      <c r="AM107" s="24">
        <v>34.739454094292803</v>
      </c>
      <c r="AN107" s="24">
        <v>8114.4653465346537</v>
      </c>
      <c r="AO107" s="1">
        <v>315.09457900807382</v>
      </c>
      <c r="AP107" s="24">
        <v>600.41098901098906</v>
      </c>
      <c r="AQ107" s="24">
        <v>15.387445458151527</v>
      </c>
      <c r="AR107" s="24">
        <v>316.92857142857144</v>
      </c>
      <c r="AS107" s="24">
        <v>1649.0966971708024</v>
      </c>
      <c r="AT107" s="26">
        <v>231.47784240587339</v>
      </c>
      <c r="AU107" s="24">
        <v>109680.80319463871</v>
      </c>
      <c r="AV107" s="24">
        <v>0.93168230815834296</v>
      </c>
      <c r="AW107" s="26">
        <v>0.86915444496519245</v>
      </c>
      <c r="AX107" s="24">
        <v>0.88864439135355111</v>
      </c>
      <c r="AY107" s="24">
        <v>4.8143855867617068E-2</v>
      </c>
      <c r="AZ107" s="24">
        <v>37.447910800765854</v>
      </c>
      <c r="BA107" s="24">
        <v>0.13392511097567567</v>
      </c>
      <c r="BB107" s="24">
        <v>-0.47949886748672305</v>
      </c>
      <c r="BC107" s="26">
        <v>-0.89977677061735806</v>
      </c>
      <c r="BD107" s="26">
        <v>-0.3325737831863626</v>
      </c>
      <c r="BE107" s="26">
        <v>278359.59949896357</v>
      </c>
      <c r="BG107" s="1">
        <f t="shared" si="61"/>
        <v>4.7746406570841895</v>
      </c>
      <c r="BH107" s="1">
        <f t="shared" si="62"/>
        <v>4.6782070422482374</v>
      </c>
      <c r="BI107" s="1">
        <f t="shared" si="48"/>
        <v>6.1297577854671275</v>
      </c>
      <c r="BJ107" s="1">
        <f t="shared" si="49"/>
        <v>6.7490498173270268</v>
      </c>
      <c r="BK107" s="1">
        <f t="shared" si="63"/>
        <v>5.6973450646517731</v>
      </c>
      <c r="BL107" s="1">
        <f t="shared" si="50"/>
        <v>1.0199127146164999</v>
      </c>
      <c r="BM107" s="1">
        <f t="shared" si="51"/>
        <v>2.2288278746482977</v>
      </c>
      <c r="BN107" s="1">
        <f t="shared" si="52"/>
        <v>1.2207807699575988</v>
      </c>
      <c r="BO107" s="1">
        <f t="shared" si="53"/>
        <v>3.1463976945244956</v>
      </c>
      <c r="BP107" s="1">
        <f>6*((O107-O130)/(O129-O130))+1</f>
        <v>4.4830280985438948</v>
      </c>
      <c r="BQ107" s="1">
        <f>6*((P107-P130)/(P129-P130))+1</f>
        <v>6.8092105263157903</v>
      </c>
      <c r="BR107" s="1">
        <f>6*((Q107-Q130)/(Q129-Q130))+1</f>
        <v>4.543891402714932</v>
      </c>
      <c r="BS107" s="1">
        <f>6*((R107-R130)/(R129-R130))+1</f>
        <v>5.7512088295621346</v>
      </c>
      <c r="BT107" s="1">
        <f>6*((U107-U130)/(U129-U130))+1</f>
        <v>1.5805371362300555</v>
      </c>
      <c r="BU107" s="1">
        <f t="shared" si="54"/>
        <v>2.2396707399830538</v>
      </c>
      <c r="BV107" s="1">
        <f t="shared" si="55"/>
        <v>4.9415634583197052</v>
      </c>
      <c r="BW107" s="1">
        <f>6*((Y107-Y130)/(Y129-Y130))+1</f>
        <v>3.5614074449805995</v>
      </c>
      <c r="BX107" s="1">
        <f>6*((Z107-Z130)/(Z129-Z130))+1</f>
        <v>1.8736144505933394</v>
      </c>
      <c r="BY107" s="1">
        <f>6*((AB107-AB130)/(AB129-AB130))+1</f>
        <v>2.6110617816844952</v>
      </c>
      <c r="BZ107" s="1">
        <f>6*((AC107-AC130)/(AC129-AC130))+1</f>
        <v>7</v>
      </c>
      <c r="CA107" s="1">
        <f>6*((AD107-AD130)/(AD129-AD130))+1</f>
        <v>1</v>
      </c>
      <c r="CB107" s="1">
        <f>6*((AE107-AE130)/(AE129-AE130))+1</f>
        <v>1.6436139063679198</v>
      </c>
      <c r="CC107" s="1">
        <f>6*((AF107-AF130)/(AF129-AF130))+1</f>
        <v>1.1379083337751852</v>
      </c>
      <c r="CD107" s="1">
        <f>6*((AH107-AH130)/(AH129-AH130))+1</f>
        <v>1.9815822124292357</v>
      </c>
      <c r="CE107" s="1">
        <f t="shared" si="56"/>
        <v>4.9547707054910735</v>
      </c>
      <c r="CF107" s="1">
        <f>6*((AN107-AN129)/(AN130-AN129))+1</f>
        <v>5.3523338031447985</v>
      </c>
      <c r="CG107" s="1">
        <f>6*((AO107-AO129)/(AO130-AO129))+1</f>
        <v>6.6888629118986378</v>
      </c>
      <c r="CH107" s="1">
        <f>6*((AQ107-AQ129)/(AQ130-AQ129))+1</f>
        <v>6.8995099313047241</v>
      </c>
      <c r="CI107" s="1">
        <f t="shared" si="57"/>
        <v>4.2908656057400423</v>
      </c>
      <c r="CJ107" s="1">
        <f>6*((AS107-AS130)/(AS129-AS130))+1</f>
        <v>1.5721220491843013</v>
      </c>
      <c r="CK107" s="1">
        <f t="shared" si="58"/>
        <v>5.2725106198988918</v>
      </c>
      <c r="CL107" s="1">
        <f>6*((AV107-AV130)/(AV129-AV130))+1</f>
        <v>4.5947991760490545</v>
      </c>
      <c r="CM107" s="1">
        <f>6*((AW107-AW130)/(AW129-AW130))+1</f>
        <v>6.1085506153901568</v>
      </c>
      <c r="CN107" s="1">
        <f>6*((AY107-AY130)/(AY129-AY130))+1</f>
        <v>6.0800163360912114</v>
      </c>
      <c r="CO107" s="1">
        <f t="shared" si="59"/>
        <v>2.6388163081428084</v>
      </c>
      <c r="CP107" s="1">
        <f>6*((BB107-BB130)/(BB129-BB130))+1</f>
        <v>1.8993940404432244</v>
      </c>
      <c r="CQ107" s="1">
        <f>6*((BC107-BC130)/(BC129-BC130))+1</f>
        <v>1.2993481343177393</v>
      </c>
      <c r="CR107" s="1">
        <f t="shared" si="60"/>
        <v>3.9041923778141143</v>
      </c>
      <c r="CS107" s="62" t="s">
        <v>390</v>
      </c>
    </row>
    <row r="108" spans="1:97">
      <c r="A108" s="6" t="s">
        <v>298</v>
      </c>
      <c r="B108" s="5" t="s">
        <v>185</v>
      </c>
      <c r="C108" s="20">
        <v>43.46</v>
      </c>
      <c r="D108" s="20">
        <v>4.6780725679808247E-2</v>
      </c>
      <c r="E108" s="23">
        <v>19.02</v>
      </c>
      <c r="F108" s="23">
        <v>5092.2</v>
      </c>
      <c r="G108" s="23">
        <v>35645.300000000003</v>
      </c>
      <c r="H108" s="21">
        <v>7.36</v>
      </c>
      <c r="I108" s="31">
        <v>0</v>
      </c>
      <c r="J108" s="31">
        <v>64609.391846990402</v>
      </c>
      <c r="K108" s="31">
        <v>76542.115482995738</v>
      </c>
      <c r="L108" s="1">
        <v>14.5</v>
      </c>
      <c r="M108" s="1">
        <v>36.4</v>
      </c>
      <c r="N108" s="1">
        <v>401.9</v>
      </c>
      <c r="O108" s="1">
        <v>0.42730804198694106</v>
      </c>
      <c r="P108" s="1">
        <v>104</v>
      </c>
      <c r="Q108" s="1">
        <v>46.8</v>
      </c>
      <c r="R108" s="1">
        <v>0.97040252565114449</v>
      </c>
      <c r="S108" s="1">
        <v>4.0666937779585197E-4</v>
      </c>
      <c r="T108" s="19">
        <v>0</v>
      </c>
      <c r="U108" s="24">
        <v>4.8369004956157067</v>
      </c>
      <c r="V108" s="1">
        <v>2.8999608587419123E-3</v>
      </c>
      <c r="W108" s="1">
        <v>418.25095057034218</v>
      </c>
      <c r="X108" s="17">
        <v>4.7276634432597733E-2</v>
      </c>
      <c r="Y108" s="25">
        <v>0.34325150838912305</v>
      </c>
      <c r="Z108" s="25">
        <v>103.83045425867508</v>
      </c>
      <c r="AA108" s="1">
        <v>1.983635011157947E-3</v>
      </c>
      <c r="AB108" s="1">
        <v>5802.6859244565667</v>
      </c>
      <c r="AC108" s="1">
        <v>372.83861928680375</v>
      </c>
      <c r="AD108" s="1">
        <v>54.47</v>
      </c>
      <c r="AE108" s="24">
        <v>133.40922722832815</v>
      </c>
      <c r="AF108" s="24">
        <v>1.611703446565832</v>
      </c>
      <c r="AG108" s="24">
        <v>0.21501611132758072</v>
      </c>
      <c r="AH108" s="24">
        <v>0.65782296057525413</v>
      </c>
      <c r="AI108" s="24">
        <v>1.719150343003554</v>
      </c>
      <c r="AJ108" s="24">
        <v>77.006364162327472</v>
      </c>
      <c r="AK108" s="24">
        <v>21.406727828746178</v>
      </c>
      <c r="AL108" s="24">
        <v>3.6366641871229026</v>
      </c>
      <c r="AM108" s="24">
        <v>25.559105431309906</v>
      </c>
      <c r="AN108" s="24">
        <v>4033</v>
      </c>
      <c r="AO108" s="1">
        <v>672.16666666666663</v>
      </c>
      <c r="AP108" s="24">
        <v>0</v>
      </c>
      <c r="AQ108" s="24">
        <v>19.280487804878049</v>
      </c>
      <c r="AR108" s="24">
        <v>220</v>
      </c>
      <c r="AS108" s="24">
        <v>3643.4094974791306</v>
      </c>
      <c r="AT108" s="26">
        <v>-4.3805273163071332</v>
      </c>
      <c r="AU108" s="24">
        <v>30815.655780378853</v>
      </c>
      <c r="AV108" s="24">
        <v>0.93321167883211675</v>
      </c>
      <c r="AW108" s="26">
        <v>0.68686131386861315</v>
      </c>
      <c r="AX108" s="24">
        <v>0.86788321167883209</v>
      </c>
      <c r="AY108" s="24">
        <v>4.7128762779077946E-2</v>
      </c>
      <c r="AZ108" s="24">
        <v>0</v>
      </c>
      <c r="BA108" s="24">
        <v>-0.34401568138133609</v>
      </c>
      <c r="BB108" s="24">
        <v>-0.1561150194831129</v>
      </c>
      <c r="BC108" s="26">
        <v>-0.48636096961138192</v>
      </c>
      <c r="BD108" s="26">
        <v>-0.61572894748085849</v>
      </c>
      <c r="BE108" s="26">
        <v>75811.024661814517</v>
      </c>
      <c r="BG108" s="1">
        <f t="shared" si="61"/>
        <v>1.93788501026694</v>
      </c>
      <c r="BH108" s="1">
        <f t="shared" si="62"/>
        <v>2.3393317082008185</v>
      </c>
      <c r="BI108" s="1">
        <f t="shared" si="48"/>
        <v>4.4896193771626294</v>
      </c>
      <c r="BJ108" s="1">
        <f t="shared" si="49"/>
        <v>5.4075674757144059</v>
      </c>
      <c r="BK108" s="1">
        <f t="shared" si="63"/>
        <v>5.5461926434322955</v>
      </c>
      <c r="BL108" s="1">
        <f t="shared" si="50"/>
        <v>1.0199127146164999</v>
      </c>
      <c r="BM108" s="1">
        <f t="shared" si="51"/>
        <v>1.1145586289470444</v>
      </c>
      <c r="BN108" s="1">
        <f t="shared" si="52"/>
        <v>1.0724843119116438</v>
      </c>
      <c r="BO108" s="1">
        <f t="shared" si="53"/>
        <v>1.1608069164265129</v>
      </c>
      <c r="BP108" s="1">
        <f>6*((O108-O130)/(O129-O130))+1</f>
        <v>1.0280915311660785</v>
      </c>
      <c r="BQ108" s="1">
        <f>6*((P108-P130)/(P129-P130))+1</f>
        <v>1.2059496567505721</v>
      </c>
      <c r="BR108" s="1">
        <f>6*((Q108-Q130)/(Q129-Q130))+1</f>
        <v>1.6733031674208143</v>
      </c>
      <c r="BS108" s="1">
        <f>6*((R108-R130)/(R129-R130))+1</f>
        <v>6.4046102942286218</v>
      </c>
      <c r="BT108" s="1">
        <f>6*((U108-U130)/(U129-U130))+1</f>
        <v>1.600910906155564</v>
      </c>
      <c r="BU108" s="1">
        <f t="shared" si="54"/>
        <v>1.6597427356016734</v>
      </c>
      <c r="BV108" s="1">
        <f t="shared" si="55"/>
        <v>6.862127894653459</v>
      </c>
      <c r="BW108" s="1">
        <f>6*((Y108-Y130)/(Y129-Y130))+1</f>
        <v>5.3113193851203579</v>
      </c>
      <c r="BX108" s="1">
        <f>6*((Z108-Z130)/(Z129-Z130))+1</f>
        <v>3.0155798486926155</v>
      </c>
      <c r="BY108" s="1">
        <f>6*((AB108-AB130)/(AB129-AB130))+1</f>
        <v>4.4069155613820863</v>
      </c>
      <c r="BZ108" s="1">
        <f>6*((AC108-AC130)/(AC129-AC130))+1</f>
        <v>1.0223459591821802</v>
      </c>
      <c r="CA108" s="1">
        <f>6*((AD108-AD130)/(AD129-AD130))+1</f>
        <v>1</v>
      </c>
      <c r="CB108" s="1">
        <f>6*((AE108-AE130)/(AE129-AE130))+1</f>
        <v>1.0351444219367569</v>
      </c>
      <c r="CC108" s="1">
        <f>6*((AF108-AF130)/(AF129-AF130))+1</f>
        <v>2.2376420605759888</v>
      </c>
      <c r="CD108" s="1">
        <f>6*((AH108-AH130)/(AH129-AH130))+1</f>
        <v>1.8118289780511394</v>
      </c>
      <c r="CE108" s="1">
        <f t="shared" si="56"/>
        <v>5.8118872175819112</v>
      </c>
      <c r="CF108" s="1">
        <f>6*((AN108-AN129)/(AN130-AN129))+1</f>
        <v>6.2647827358028625</v>
      </c>
      <c r="CG108" s="1">
        <f>6*((AO108-AO129)/(AO130-AO129))+1</f>
        <v>6.3362755397321298</v>
      </c>
      <c r="CH108" s="1">
        <f>6*((AQ108-AQ129)/(AQ130-AQ129))+1</f>
        <v>6.7973979946996277</v>
      </c>
      <c r="CI108" s="1">
        <f t="shared" si="57"/>
        <v>3.1674179008370897</v>
      </c>
      <c r="CJ108" s="1">
        <f>6*((AS108-AS130)/(AS129-AS130))+1</f>
        <v>2.7249076030396666</v>
      </c>
      <c r="CK108" s="1">
        <f t="shared" si="58"/>
        <v>7</v>
      </c>
      <c r="CL108" s="1">
        <f>6*((AV108-AV130)/(AV129-AV130))+1</f>
        <v>4.6619003301119992</v>
      </c>
      <c r="CM108" s="1">
        <f>6*((AW108-AW130)/(AW129-AW130))+1</f>
        <v>4.5696876569449456</v>
      </c>
      <c r="CN108" s="1">
        <f>6*((AY108-AY130)/(AY129-AY130))+1</f>
        <v>6.0072081221203923</v>
      </c>
      <c r="CO108" s="1">
        <f t="shared" si="59"/>
        <v>7</v>
      </c>
      <c r="CP108" s="1">
        <f>6*((BB108-BB130)/(BB129-BB130))+1</f>
        <v>2.5042328654420531</v>
      </c>
      <c r="CQ108" s="1">
        <f>6*((BC108-BC130)/(BC129-BC130))+1</f>
        <v>2.7612566942573258</v>
      </c>
      <c r="CR108" s="1">
        <f t="shared" si="60"/>
        <v>3.5127250229234241</v>
      </c>
      <c r="CS108" s="62" t="s">
        <v>391</v>
      </c>
    </row>
    <row r="109" spans="1:97" ht="28">
      <c r="A109" s="6" t="s">
        <v>299</v>
      </c>
      <c r="B109" s="5" t="s">
        <v>146</v>
      </c>
      <c r="C109" s="20">
        <v>18.079999999999998</v>
      </c>
      <c r="D109" s="20">
        <v>7.1889159986057855E-2</v>
      </c>
      <c r="E109" s="23">
        <v>9.86</v>
      </c>
      <c r="F109" s="23">
        <v>1566.2</v>
      </c>
      <c r="G109" s="23">
        <v>9201.6</v>
      </c>
      <c r="H109" s="21">
        <v>9.16</v>
      </c>
      <c r="I109" s="31">
        <v>0</v>
      </c>
      <c r="J109" s="31">
        <v>48292.837969040615</v>
      </c>
      <c r="K109" s="31">
        <v>93224.250603688954</v>
      </c>
      <c r="L109" s="1">
        <v>144.5</v>
      </c>
      <c r="M109" s="1">
        <v>56.6</v>
      </c>
      <c r="N109" s="1">
        <v>0</v>
      </c>
      <c r="O109" s="1">
        <v>0.48656979783896825</v>
      </c>
      <c r="P109" s="1">
        <v>260.89999999999998</v>
      </c>
      <c r="Q109" s="1">
        <v>80.400000000000006</v>
      </c>
      <c r="R109" s="1">
        <v>0.95212207659391235</v>
      </c>
      <c r="S109" s="1">
        <v>5.6532308214144388E-4</v>
      </c>
      <c r="T109" s="19">
        <v>0</v>
      </c>
      <c r="U109" s="24">
        <v>29.538380062305293</v>
      </c>
      <c r="V109" s="1">
        <v>1.405255229449271E-3</v>
      </c>
      <c r="W109" s="1">
        <v>899.99999999999989</v>
      </c>
      <c r="X109" s="17">
        <v>1.7340536772394562E-2</v>
      </c>
      <c r="Y109" s="25">
        <v>0.25251612059951201</v>
      </c>
      <c r="Z109" s="25">
        <v>50.42128519070441</v>
      </c>
      <c r="AA109" s="1">
        <v>1.764552108748693E-3</v>
      </c>
      <c r="AB109" s="1">
        <v>3464.7263855001743</v>
      </c>
      <c r="AC109" s="1">
        <v>3599.4013469499246</v>
      </c>
      <c r="AD109" s="1">
        <v>54.47</v>
      </c>
      <c r="AE109" s="24">
        <v>5864.2577928134524</v>
      </c>
      <c r="AF109" s="24">
        <v>7.7335308469850123E-2</v>
      </c>
      <c r="AG109" s="24">
        <v>0.45351418535395077</v>
      </c>
      <c r="AH109" s="24">
        <v>0.45419789125130705</v>
      </c>
      <c r="AI109" s="24">
        <v>1.9453642384105958</v>
      </c>
      <c r="AJ109" s="24">
        <v>74.232093063785285</v>
      </c>
      <c r="AK109" s="24">
        <v>21.425148135238761</v>
      </c>
      <c r="AL109" s="24">
        <v>2.5923666782851167</v>
      </c>
      <c r="AM109" s="24">
        <v>3.5587188612099641</v>
      </c>
      <c r="AN109" s="24">
        <v>10200.888888888889</v>
      </c>
      <c r="AO109" s="1">
        <v>1995.8260869565217</v>
      </c>
      <c r="AP109" s="24">
        <v>3278.8571428571427</v>
      </c>
      <c r="AQ109" s="24">
        <v>23.576953433307025</v>
      </c>
      <c r="AR109" s="24">
        <v>288</v>
      </c>
      <c r="AS109" s="24">
        <v>1170.9070985099336</v>
      </c>
      <c r="AT109" s="26">
        <v>6.7423318229348208</v>
      </c>
      <c r="AU109" s="24">
        <v>39205.748376502313</v>
      </c>
      <c r="AV109" s="24">
        <v>0.91842725431016659</v>
      </c>
      <c r="AW109" s="26">
        <v>0.90933145904824908</v>
      </c>
      <c r="AX109" s="24">
        <v>0.9127630545334271</v>
      </c>
      <c r="AY109" s="24">
        <v>4.5274974745815155E-2</v>
      </c>
      <c r="AZ109" s="24">
        <v>2.4875621890547261</v>
      </c>
      <c r="BA109" s="24">
        <v>-5.9628693587115145E-3</v>
      </c>
      <c r="BB109" s="24">
        <v>-0.66003403053730769</v>
      </c>
      <c r="BC109" s="26">
        <v>-0.89988739551903707</v>
      </c>
      <c r="BD109" s="26">
        <v>-0.76769719437584683</v>
      </c>
      <c r="BE109" s="26">
        <v>101741.23316608979</v>
      </c>
      <c r="BG109" s="1">
        <f t="shared" si="61"/>
        <v>5.8465092402464069</v>
      </c>
      <c r="BH109" s="1">
        <f t="shared" si="62"/>
        <v>3.1305863894816008</v>
      </c>
      <c r="BI109" s="1">
        <f t="shared" si="48"/>
        <v>6.0743944636678204</v>
      </c>
      <c r="BJ109" s="1">
        <f t="shared" si="49"/>
        <v>6.6059021779149782</v>
      </c>
      <c r="BK109" s="1">
        <f t="shared" si="63"/>
        <v>6.7669950871577456</v>
      </c>
      <c r="BL109" s="1">
        <f t="shared" si="50"/>
        <v>1.0199127146164999</v>
      </c>
      <c r="BM109" s="1">
        <f t="shared" si="51"/>
        <v>1.0836561075943723</v>
      </c>
      <c r="BN109" s="1">
        <f t="shared" si="52"/>
        <v>1.0900707309260975</v>
      </c>
      <c r="BO109" s="1">
        <f t="shared" si="53"/>
        <v>1.2772334293948127</v>
      </c>
      <c r="BP109" s="1">
        <f>6*((O109-O130)/(O129-O130))+1</f>
        <v>1.0323268492384614</v>
      </c>
      <c r="BQ109" s="1">
        <f>6*((P109-P130)/(P129-P130))+1</f>
        <v>1.6547482837528604</v>
      </c>
      <c r="BR109" s="1">
        <f>6*((Q109-Q130)/(Q129-Q130))+1</f>
        <v>2.2814479638009053</v>
      </c>
      <c r="BS109" s="1">
        <f>6*((R109-R130)/(R129-R130))+1</f>
        <v>5.7261232675717686</v>
      </c>
      <c r="BT109" s="1">
        <f>6*((U109-U130)/(U129-U130))+1</f>
        <v>4.6696919330253586</v>
      </c>
      <c r="BU109" s="1">
        <f t="shared" si="54"/>
        <v>1.3196963595217714</v>
      </c>
      <c r="BV109" s="1">
        <f t="shared" si="55"/>
        <v>3.1501624542805398</v>
      </c>
      <c r="BW109" s="1">
        <f>6*((Y109-Y130)/(Y129-Y130))+1</f>
        <v>4.1716616509719735</v>
      </c>
      <c r="BX109" s="1">
        <f>6*((Z109-Z130)/(Z129-Z130))+1</f>
        <v>2.4231353509162159</v>
      </c>
      <c r="BY109" s="1">
        <f>6*((AB109-AB130)/(AB129-AB130))+1</f>
        <v>3.0342355923385811</v>
      </c>
      <c r="BZ109" s="1">
        <f>6*((AC109-AC130)/(AC129-AC130))+1</f>
        <v>1.2378046712212138</v>
      </c>
      <c r="CA109" s="1">
        <f>6*((AD109-AD130)/(AD129-AD130))+1</f>
        <v>1</v>
      </c>
      <c r="CB109" s="1">
        <f>6*((AE109-AE130)/(AE129-AE130))+1</f>
        <v>3.0000424417138016</v>
      </c>
      <c r="CC109" s="1">
        <f>6*((AF109-AF130)/(AF129-AF130))+1</f>
        <v>1.0552909826119607</v>
      </c>
      <c r="CD109" s="1">
        <f>6*((AH109-AH130)/(AH129-AH130))+1</f>
        <v>1.7476641595086373</v>
      </c>
      <c r="CE109" s="1">
        <f t="shared" si="56"/>
        <v>4.4125948351232109</v>
      </c>
      <c r="CF109" s="1">
        <f>6*((AN109-AN129)/(AN130-AN129))+1</f>
        <v>4.8858947248588223</v>
      </c>
      <c r="CG109" s="1">
        <f>6*((AO109-AO129)/(AO130-AO129))+1</f>
        <v>5.0292408742567511</v>
      </c>
      <c r="CH109" s="1">
        <f>6*((AQ109-AQ129)/(AQ130-AQ129))+1</f>
        <v>6.6847045311299302</v>
      </c>
      <c r="CI109" s="1">
        <f t="shared" si="57"/>
        <v>3.9555698647778494</v>
      </c>
      <c r="CJ109" s="1">
        <f>6*((AS109-AS130)/(AS129-AS130))+1</f>
        <v>1.2957110161432865</v>
      </c>
      <c r="CK109" s="1">
        <f t="shared" si="58"/>
        <v>6.9185332237222106</v>
      </c>
      <c r="CL109" s="1">
        <f>6*((AV109-AV130)/(AV129-AV130))+1</f>
        <v>4.0132335519453832</v>
      </c>
      <c r="CM109" s="1">
        <f>6*((AW109-AW130)/(AW129-AW130))+1</f>
        <v>6.4477127021974283</v>
      </c>
      <c r="CN109" s="1">
        <f>6*((AY109-AY130)/(AY129-AY130))+1</f>
        <v>5.8742439661171399</v>
      </c>
      <c r="CO109" s="1">
        <f t="shared" si="59"/>
        <v>6.710298507462686</v>
      </c>
      <c r="CP109" s="1">
        <f>6*((BB109-BB130)/(BB129-BB130))+1</f>
        <v>1.5617313013652088</v>
      </c>
      <c r="CQ109" s="1">
        <f>6*((BC109-BC130)/(BC129-BC130))+1</f>
        <v>1.2989569458573236</v>
      </c>
      <c r="CR109" s="1">
        <f t="shared" si="60"/>
        <v>3.4996680634170709</v>
      </c>
      <c r="CS109" s="62" t="s">
        <v>392</v>
      </c>
    </row>
    <row r="110" spans="1:97">
      <c r="A110" s="6" t="s">
        <v>300</v>
      </c>
      <c r="B110" s="5" t="s">
        <v>89</v>
      </c>
      <c r="C110" s="20">
        <v>22.72</v>
      </c>
      <c r="D110" s="20">
        <v>8.1015276468590317E-2</v>
      </c>
      <c r="E110" s="23">
        <v>8.24</v>
      </c>
      <c r="F110" s="23">
        <v>1884.4</v>
      </c>
      <c r="G110" s="23">
        <v>15326.7</v>
      </c>
      <c r="H110" s="21">
        <v>9.7200000000000006</v>
      </c>
      <c r="I110" s="31">
        <v>0</v>
      </c>
      <c r="J110" s="31">
        <v>238672.82952491863</v>
      </c>
      <c r="K110" s="31">
        <v>111486.11333215667</v>
      </c>
      <c r="L110" s="1">
        <v>1590.6</v>
      </c>
      <c r="M110" s="1">
        <v>196.6</v>
      </c>
      <c r="N110" s="1">
        <v>0</v>
      </c>
      <c r="O110" s="1">
        <v>27.593721497345793</v>
      </c>
      <c r="P110" s="1">
        <v>1219</v>
      </c>
      <c r="Q110" s="1">
        <v>188.7</v>
      </c>
      <c r="R110" s="1">
        <v>0.94333762318155157</v>
      </c>
      <c r="S110" s="1">
        <v>1.1425045435043556E-3</v>
      </c>
      <c r="T110" s="19">
        <v>7.6325099127222495E-6</v>
      </c>
      <c r="U110" s="24">
        <v>38.576542553191494</v>
      </c>
      <c r="V110" s="1">
        <v>6.2190930510734154E-4</v>
      </c>
      <c r="W110" s="1">
        <v>499.99999999999994</v>
      </c>
      <c r="X110" s="17">
        <v>1.5192510981273636E-2</v>
      </c>
      <c r="Y110" s="25">
        <v>0.18866419627762493</v>
      </c>
      <c r="Z110" s="25">
        <v>1.0638734619843673</v>
      </c>
      <c r="AA110" s="1">
        <v>1.8546999087915065E-3</v>
      </c>
      <c r="AB110" s="1">
        <v>1500.0540000076326</v>
      </c>
      <c r="AC110" s="1">
        <v>30610.728441583356</v>
      </c>
      <c r="AD110" s="1">
        <v>57.46</v>
      </c>
      <c r="AE110" s="24">
        <v>7407.4204078246794</v>
      </c>
      <c r="AF110" s="24">
        <v>2.8621912172708434E-2</v>
      </c>
      <c r="AG110" s="24">
        <v>0.21201453633908607</v>
      </c>
      <c r="AH110" s="24">
        <v>0.77609459732785824</v>
      </c>
      <c r="AI110" s="24">
        <v>1.5556963329606124</v>
      </c>
      <c r="AJ110" s="24">
        <v>76.849643370974334</v>
      </c>
      <c r="AK110" s="24">
        <v>13.396963024305727</v>
      </c>
      <c r="AL110" s="24">
        <v>1.5856539343680474</v>
      </c>
      <c r="AM110" s="24">
        <v>4.2728955989175335</v>
      </c>
      <c r="AN110" s="24">
        <v>27582.842105263157</v>
      </c>
      <c r="AO110" s="1">
        <v>4721.3873873873872</v>
      </c>
      <c r="AP110" s="24">
        <v>21836.416666666668</v>
      </c>
      <c r="AQ110" s="24">
        <v>25.469280420750657</v>
      </c>
      <c r="AR110" s="24">
        <v>366.86956521739131</v>
      </c>
      <c r="AS110" s="24">
        <v>774.67992707136773</v>
      </c>
      <c r="AT110" s="26">
        <v>49.873491148196628</v>
      </c>
      <c r="AU110" s="24">
        <v>58409.172066508458</v>
      </c>
      <c r="AV110" s="24">
        <v>0.94172471733118635</v>
      </c>
      <c r="AW110" s="26">
        <v>0.93381349109111911</v>
      </c>
      <c r="AX110" s="24">
        <v>0.93955438092904398</v>
      </c>
      <c r="AY110" s="24">
        <v>4.6953071001358114E-2</v>
      </c>
      <c r="AZ110" s="24">
        <v>5.0461361014994228</v>
      </c>
      <c r="BA110" s="24">
        <v>4.0910973036307058E-2</v>
      </c>
      <c r="BB110" s="24">
        <v>-0.50469315274023319</v>
      </c>
      <c r="BC110" s="26">
        <v>-0.92414128720212274</v>
      </c>
      <c r="BD110" s="26">
        <v>-0.14306943764287988</v>
      </c>
      <c r="BE110" s="26">
        <v>147564.96339445986</v>
      </c>
      <c r="BG110" s="1">
        <f t="shared" si="61"/>
        <v>5.1319301848049292</v>
      </c>
      <c r="BH110" s="1">
        <f t="shared" si="62"/>
        <v>3.4181822746188972</v>
      </c>
      <c r="BI110" s="1">
        <f t="shared" si="48"/>
        <v>6.3546712802768166</v>
      </c>
      <c r="BJ110" s="1">
        <f t="shared" si="49"/>
        <v>6.4977597779602929</v>
      </c>
      <c r="BK110" s="1">
        <f t="shared" si="63"/>
        <v>6.4842231207512766</v>
      </c>
      <c r="BL110" s="1">
        <f t="shared" si="50"/>
        <v>1.0199127146164999</v>
      </c>
      <c r="BM110" s="1">
        <f t="shared" si="51"/>
        <v>1.444223773915609</v>
      </c>
      <c r="BN110" s="1">
        <f t="shared" si="52"/>
        <v>1.1093225094067121</v>
      </c>
      <c r="BO110" s="1">
        <f t="shared" si="53"/>
        <v>2.0841498559077811</v>
      </c>
      <c r="BP110" s="1">
        <f>6*((O110-O130)/(O129-O130))+1</f>
        <v>2.9696202660992874</v>
      </c>
      <c r="BQ110" s="1">
        <f>6*((P110-P130)/(P129-P130))+1</f>
        <v>4.3953089244851258</v>
      </c>
      <c r="BR110" s="1">
        <f>6*((Q110-Q130)/(Q129-Q130))+1</f>
        <v>4.2416289592760181</v>
      </c>
      <c r="BS110" s="1">
        <f>6*((R110-R130)/(R129-R130))+1</f>
        <v>5.4000843580297531</v>
      </c>
      <c r="BT110" s="1">
        <f>6*((U110-U130)/(U129-U130))+1</f>
        <v>5.7925453837636098</v>
      </c>
      <c r="BU110" s="1">
        <f t="shared" si="54"/>
        <v>1.1414847186681181</v>
      </c>
      <c r="BV110" s="1">
        <f t="shared" si="55"/>
        <v>2.8838151971271682</v>
      </c>
      <c r="BW110" s="1">
        <f>6*((Y110-Y130)/(Y129-Y130))+1</f>
        <v>3.3696665180209044</v>
      </c>
      <c r="BX110" s="1">
        <f>6*((Z110-Z130)/(Z129-Z130))+1</f>
        <v>1.8756352210049911</v>
      </c>
      <c r="BY110" s="1">
        <f>6*((AB110-AB130)/(AB129-AB130))+1</f>
        <v>1.8807227173885104</v>
      </c>
      <c r="BZ110" s="1">
        <f>6*((AC110-AC130)/(AC129-AC130))+1</f>
        <v>3.041527777664538</v>
      </c>
      <c r="CA110" s="1">
        <f>6*((AD110-AD130)/(AD129-AD130))+1</f>
        <v>7</v>
      </c>
      <c r="CB110" s="1">
        <f>6*((AE110-AE130)/(AE129-AE130))+1</f>
        <v>3.5291363676357372</v>
      </c>
      <c r="CC110" s="1">
        <f>6*((AF110-AF130)/(AF129-AF130))+1</f>
        <v>1.0177534874090908</v>
      </c>
      <c r="CD110" s="1">
        <f>6*((AH110-AH130)/(AH129-AH130))+1</f>
        <v>1.8490978572522676</v>
      </c>
      <c r="CE110" s="1">
        <f t="shared" si="56"/>
        <v>5.7328400726837145</v>
      </c>
      <c r="CF110" s="1">
        <f>6*((AN110-AN129)/(AN130-AN129))+1</f>
        <v>1</v>
      </c>
      <c r="CG110" s="1">
        <f>6*((AO110-AO129)/(AO130-AO129))+1</f>
        <v>2.3379117846626949</v>
      </c>
      <c r="CH110" s="1">
        <f>6*((AQ110-AQ129)/(AQ130-AQ129))+1</f>
        <v>6.6350700406290919</v>
      </c>
      <c r="CI110" s="1">
        <f t="shared" si="57"/>
        <v>4.8697051989137439</v>
      </c>
      <c r="CJ110" s="1">
        <f>6*((AS110-AS130)/(AS129-AS130))+1</f>
        <v>1.066677256138971</v>
      </c>
      <c r="CK110" s="1">
        <f t="shared" si="58"/>
        <v>6.6026291505548977</v>
      </c>
      <c r="CL110" s="1">
        <f>6*((AV110-AV130)/(AV129-AV130))+1</f>
        <v>5.0354099819351887</v>
      </c>
      <c r="CM110" s="1">
        <f>6*((AW110-AW130)/(AW129-AW130))+1</f>
        <v>6.6543825423148899</v>
      </c>
      <c r="CN110" s="1">
        <f>6*((AY110-AY130)/(AY129-AY130))+1</f>
        <v>5.9946065147510152</v>
      </c>
      <c r="CO110" s="1">
        <f t="shared" si="59"/>
        <v>6.4123269896193777</v>
      </c>
      <c r="CP110" s="1">
        <f>6*((BB110-BB130)/(BB129-BB130))+1</f>
        <v>1.8522720769206422</v>
      </c>
      <c r="CQ110" s="1">
        <f>6*((BC110-BC130)/(BC129-BC130))+1</f>
        <v>1.2131910612997618</v>
      </c>
      <c r="CR110" s="1">
        <f t="shared" si="60"/>
        <v>3.7659304301758909</v>
      </c>
      <c r="CS110" s="62" t="s">
        <v>390</v>
      </c>
    </row>
    <row r="111" spans="1:97">
      <c r="A111" s="6" t="s">
        <v>301</v>
      </c>
      <c r="B111" s="5" t="s">
        <v>141</v>
      </c>
      <c r="C111" s="20">
        <v>23.31</v>
      </c>
      <c r="D111" s="20">
        <v>5.274436273316125E-2</v>
      </c>
      <c r="E111" s="23">
        <v>18.87</v>
      </c>
      <c r="F111" s="23">
        <v>2514.5</v>
      </c>
      <c r="G111" s="23">
        <v>19644.400000000001</v>
      </c>
      <c r="H111" s="21">
        <v>7.92</v>
      </c>
      <c r="I111" s="31">
        <v>346054.34551267227</v>
      </c>
      <c r="J111" s="31">
        <v>79862.046191374495</v>
      </c>
      <c r="K111" s="31">
        <v>827279.12752536882</v>
      </c>
      <c r="L111" s="1">
        <v>744.9</v>
      </c>
      <c r="M111" s="1">
        <v>117.9</v>
      </c>
      <c r="N111" s="1">
        <v>66.7</v>
      </c>
      <c r="O111" s="1">
        <v>0.47275118102566599</v>
      </c>
      <c r="P111" s="1">
        <v>77.8</v>
      </c>
      <c r="Q111" s="1">
        <v>115.2</v>
      </c>
      <c r="R111" s="1">
        <v>0.94255874673629247</v>
      </c>
      <c r="S111" s="1">
        <v>4.5173662902194761E-3</v>
      </c>
      <c r="T111" s="19">
        <v>1.6234029773210604E-5</v>
      </c>
      <c r="U111" s="24">
        <v>8.2680770174147646</v>
      </c>
      <c r="V111" s="1">
        <v>3.3863610249165038E-3</v>
      </c>
      <c r="W111" s="1">
        <v>878.99607403252958</v>
      </c>
      <c r="X111" s="17">
        <v>4.5049432620659427E-2</v>
      </c>
      <c r="Y111" s="25">
        <v>0.33266773811263167</v>
      </c>
      <c r="Z111" s="25">
        <v>2.4264818626189864</v>
      </c>
      <c r="AA111" s="1">
        <v>5.5195701228916052E-4</v>
      </c>
      <c r="AB111" s="1">
        <v>4726.8835533044366</v>
      </c>
      <c r="AC111" s="1">
        <v>4182.2828591169382</v>
      </c>
      <c r="AD111" s="1">
        <v>54.47</v>
      </c>
      <c r="AE111" s="24">
        <v>146.23980143153844</v>
      </c>
      <c r="AF111" s="24">
        <v>1.6802220815272977</v>
      </c>
      <c r="AG111" s="24">
        <v>0.24571534356343819</v>
      </c>
      <c r="AH111" s="24">
        <v>17.122323414341142</v>
      </c>
      <c r="AI111" s="24">
        <v>2.0130196918781147</v>
      </c>
      <c r="AJ111" s="24">
        <v>74.622964658517191</v>
      </c>
      <c r="AK111" s="24">
        <v>23.165960486371532</v>
      </c>
      <c r="AL111" s="24">
        <v>5.9091868374486598</v>
      </c>
      <c r="AM111" s="24">
        <v>21.023125437981779</v>
      </c>
      <c r="AN111" s="24">
        <v>3849.9375</v>
      </c>
      <c r="AO111" s="1">
        <v>397.41290322580647</v>
      </c>
      <c r="AP111" s="24">
        <v>905.86764705882354</v>
      </c>
      <c r="AQ111" s="24">
        <v>19.659574468085108</v>
      </c>
      <c r="AR111" s="24">
        <v>247.66666666666666</v>
      </c>
      <c r="AS111" s="24">
        <v>8741.8751075504479</v>
      </c>
      <c r="AT111" s="26">
        <v>267.17803860452278</v>
      </c>
      <c r="AU111" s="24">
        <v>67895.304454892743</v>
      </c>
      <c r="AV111" s="24">
        <v>0.93586321934945793</v>
      </c>
      <c r="AW111" s="26">
        <v>0.88665554628857379</v>
      </c>
      <c r="AX111" s="24">
        <v>0.84487072560467058</v>
      </c>
      <c r="AY111" s="24">
        <v>2.0749968564321982E-2</v>
      </c>
      <c r="AZ111" s="24">
        <v>29.88338192419825</v>
      </c>
      <c r="BA111" s="24">
        <v>0.75204467257300356</v>
      </c>
      <c r="BB111" s="24">
        <v>-0.54143264157559479</v>
      </c>
      <c r="BC111" s="26">
        <v>-0.90132309618045514</v>
      </c>
      <c r="BD111" s="26">
        <v>-0.65684446467286239</v>
      </c>
      <c r="BE111" s="26">
        <v>178234.93965978854</v>
      </c>
      <c r="BG111" s="1">
        <f t="shared" si="61"/>
        <v>5.0410677618069819</v>
      </c>
      <c r="BH111" s="1">
        <f t="shared" si="62"/>
        <v>2.5272667932152819</v>
      </c>
      <c r="BI111" s="1">
        <f t="shared" si="48"/>
        <v>4.515570934256055</v>
      </c>
      <c r="BJ111" s="1">
        <f t="shared" si="49"/>
        <v>6.2836160752216141</v>
      </c>
      <c r="BK111" s="1">
        <f t="shared" si="63"/>
        <v>6.2848917597362384</v>
      </c>
      <c r="BL111" s="1">
        <f t="shared" si="50"/>
        <v>2.1934726645022797</v>
      </c>
      <c r="BM111" s="1">
        <f t="shared" si="51"/>
        <v>1.1434461918532801</v>
      </c>
      <c r="BN111" s="1">
        <f t="shared" si="52"/>
        <v>1.8639163179417821</v>
      </c>
      <c r="BO111" s="1">
        <f t="shared" si="53"/>
        <v>1.6305475504322766</v>
      </c>
      <c r="BP111" s="1">
        <f>6*((O111-O130)/(O129-O130))+1</f>
        <v>1.0313392605873448</v>
      </c>
      <c r="BQ111" s="1">
        <f>6*((P111-P130)/(P129-P130))+1</f>
        <v>1.1310068649885583</v>
      </c>
      <c r="BR111" s="1">
        <f>6*((Q111-Q130)/(Q129-Q130))+1</f>
        <v>2.9113122171945705</v>
      </c>
      <c r="BS111" s="1">
        <f>6*((R111-R130)/(R129-R130))+1</f>
        <v>5.3711760110945983</v>
      </c>
      <c r="BT111" s="1">
        <f>6*((U111-U130)/(U129-U130))+1</f>
        <v>2.0271821091217745</v>
      </c>
      <c r="BU111" s="1">
        <f t="shared" si="54"/>
        <v>1.7703990485176861</v>
      </c>
      <c r="BV111" s="1">
        <f t="shared" si="55"/>
        <v>6.5859631036212125</v>
      </c>
      <c r="BW111" s="1">
        <f>6*((Y111-Y130)/(Y129-Y130))+1</f>
        <v>5.1783847501792355</v>
      </c>
      <c r="BX111" s="1">
        <f>6*((Z111-Z130)/(Z129-Z130))+1</f>
        <v>1.8907500386227769</v>
      </c>
      <c r="BY111" s="1">
        <f>6*((AB111-AB130)/(AB129-AB130))+1</f>
        <v>3.7752825750434038</v>
      </c>
      <c r="BZ111" s="1">
        <f>6*((AC111-AC130)/(AC129-AC130))+1</f>
        <v>1.2767274849034467</v>
      </c>
      <c r="CA111" s="1">
        <f>6*((AD111-AD130)/(AD129-AD130))+1</f>
        <v>1</v>
      </c>
      <c r="CB111" s="1">
        <f>6*((AE111-AE130)/(AE129-AE130))+1</f>
        <v>1.0395435557746122</v>
      </c>
      <c r="CC111" s="1">
        <f>6*((AF111-AF130)/(AF129-AF130))+1</f>
        <v>2.2904410466184402</v>
      </c>
      <c r="CD111" s="1">
        <f>6*((AH111-AH130)/(AH129-AH130))+1</f>
        <v>7</v>
      </c>
      <c r="CE111" s="1">
        <f t="shared" si="56"/>
        <v>4.6097434286097103</v>
      </c>
      <c r="CF111" s="1">
        <f>6*((AN111-AN129)/(AN130-AN129))+1</f>
        <v>6.3057080331048567</v>
      </c>
      <c r="CG111" s="1">
        <f>6*((AO111-AO129)/(AO130-AO129))+1</f>
        <v>6.6075784804904014</v>
      </c>
      <c r="CH111" s="1">
        <f>6*((AQ111-AQ129)/(AQ130-AQ129))+1</f>
        <v>6.787454801208864</v>
      </c>
      <c r="CI111" s="1">
        <f t="shared" si="57"/>
        <v>3.4880875724404379</v>
      </c>
      <c r="CJ111" s="1">
        <f>6*((AS111-AS130)/(AS129-AS130))+1</f>
        <v>5.6720067247070007</v>
      </c>
      <c r="CK111" s="1">
        <f t="shared" si="58"/>
        <v>5.0110328954775092</v>
      </c>
      <c r="CL111" s="1">
        <f>6*((AV111-AV130)/(AV129-AV130))+1</f>
        <v>4.7782366976187856</v>
      </c>
      <c r="CM111" s="1">
        <f>6*((AW111-AW130)/(AW129-AW130))+1</f>
        <v>6.256289569658704</v>
      </c>
      <c r="CN111" s="1">
        <f>6*((AY111-AY130)/(AY129-AY130))+1</f>
        <v>4.1151718988768922</v>
      </c>
      <c r="CO111" s="1">
        <f t="shared" si="59"/>
        <v>3.5197813411078718</v>
      </c>
      <c r="CP111" s="1">
        <f>6*((BB111-BB130)/(BB129-BB130))+1</f>
        <v>1.7835566188190066</v>
      </c>
      <c r="CQ111" s="1">
        <f>6*((BC111-BC130)/(BC129-BC130))+1</f>
        <v>1.2938800642254875</v>
      </c>
      <c r="CR111" s="1">
        <f t="shared" si="60"/>
        <v>3.6754549254480797</v>
      </c>
      <c r="CS111" s="62" t="s">
        <v>438</v>
      </c>
    </row>
    <row r="112" spans="1:97">
      <c r="A112" s="6" t="s">
        <v>303</v>
      </c>
      <c r="B112" s="5" t="s">
        <v>304</v>
      </c>
      <c r="C112" s="20">
        <v>17.96</v>
      </c>
      <c r="D112" s="20">
        <v>8.0697562304806215E-3</v>
      </c>
      <c r="E112" s="23">
        <v>33.81</v>
      </c>
      <c r="F112" s="23">
        <v>6600.2</v>
      </c>
      <c r="G112" s="23">
        <v>11314.7</v>
      </c>
      <c r="H112" s="21">
        <v>5.88</v>
      </c>
      <c r="I112" s="31">
        <v>13745.608092968845</v>
      </c>
      <c r="J112" s="31">
        <v>23672.648077158872</v>
      </c>
      <c r="K112" s="31">
        <v>33144.250020225387</v>
      </c>
      <c r="L112" s="1">
        <v>17.2</v>
      </c>
      <c r="M112" s="1">
        <v>28.4</v>
      </c>
      <c r="N112" s="1">
        <v>0</v>
      </c>
      <c r="O112" s="1">
        <v>9.0968161143599735E-2</v>
      </c>
      <c r="P112" s="1">
        <v>88.5</v>
      </c>
      <c r="Q112" s="1">
        <v>30.8</v>
      </c>
      <c r="R112" s="1">
        <v>0.93574690150032613</v>
      </c>
      <c r="S112" s="1">
        <v>1.3942140118508191E-4</v>
      </c>
      <c r="T112" s="19">
        <v>2.0960405793456162E-5</v>
      </c>
      <c r="U112" s="24">
        <v>7.8746447561941393</v>
      </c>
      <c r="V112" s="1">
        <v>7.453439397021637E-3</v>
      </c>
      <c r="W112" s="1">
        <v>1017.9109618530957</v>
      </c>
      <c r="X112" s="17">
        <v>9.5160242302290976E-3</v>
      </c>
      <c r="Y112" s="25">
        <v>0.14552809742396614</v>
      </c>
      <c r="Z112" s="25">
        <v>40.09793484114163</v>
      </c>
      <c r="AA112" s="1">
        <v>3.1440608690184242E-4</v>
      </c>
      <c r="AB112" s="1">
        <v>2635.8485820285482</v>
      </c>
      <c r="AC112" s="1">
        <v>424.11703774362701</v>
      </c>
      <c r="AD112" s="1">
        <v>54.47</v>
      </c>
      <c r="AE112" s="24">
        <v>153.10261785997346</v>
      </c>
      <c r="AF112" s="24">
        <v>1.245048104131296</v>
      </c>
      <c r="AG112" s="24">
        <v>0.19062012410409823</v>
      </c>
      <c r="AH112" s="24">
        <v>0.48156532310465533</v>
      </c>
      <c r="AI112" s="24">
        <v>2.2616277851139199</v>
      </c>
      <c r="AJ112" s="24">
        <v>69.76880672409817</v>
      </c>
      <c r="AK112" s="24">
        <v>26.284348864994026</v>
      </c>
      <c r="AL112" s="24">
        <v>3.4584669559202665</v>
      </c>
      <c r="AM112" s="24">
        <v>6.3795853269537481</v>
      </c>
      <c r="AN112" s="24">
        <v>3669.9230769230771</v>
      </c>
      <c r="AO112" s="1">
        <v>2074.304347826087</v>
      </c>
      <c r="AP112" s="24">
        <v>0</v>
      </c>
      <c r="AQ112" s="24">
        <v>20.912836767036449</v>
      </c>
      <c r="AR112" s="24">
        <v>224</v>
      </c>
      <c r="AS112" s="24">
        <v>2221.8314221635337</v>
      </c>
      <c r="AT112" s="26">
        <v>0</v>
      </c>
      <c r="AU112" s="24">
        <v>8889.6652150249847</v>
      </c>
      <c r="AV112" s="24">
        <v>0.85837526959022281</v>
      </c>
      <c r="AW112" s="26">
        <v>0.68667625209681282</v>
      </c>
      <c r="AX112" s="24">
        <v>0.35502036903906065</v>
      </c>
      <c r="AY112" s="24">
        <v>2.7019581118690503E-2</v>
      </c>
      <c r="AZ112" s="24">
        <v>6.7796610169491522</v>
      </c>
      <c r="BA112" s="24">
        <v>-0.21174986746386434</v>
      </c>
      <c r="BB112" s="24">
        <v>2.1418282404414506E-2</v>
      </c>
      <c r="BC112" s="26">
        <v>-0.83422243004932384</v>
      </c>
      <c r="BD112" s="26">
        <v>-8.5506526972501912E-2</v>
      </c>
      <c r="BE112" s="26">
        <v>29565.495834341375</v>
      </c>
      <c r="BG112" s="1">
        <f t="shared" si="61"/>
        <v>5.8649897330595486</v>
      </c>
      <c r="BH112" s="1">
        <f t="shared" si="62"/>
        <v>1.1194135157680143</v>
      </c>
      <c r="BI112" s="1">
        <f t="shared" si="48"/>
        <v>1.9307958477508642</v>
      </c>
      <c r="BJ112" s="1">
        <f t="shared" si="49"/>
        <v>4.8950635815231234</v>
      </c>
      <c r="BK112" s="1">
        <f t="shared" si="63"/>
        <v>6.6694415056303402</v>
      </c>
      <c r="BL112" s="1">
        <f t="shared" si="50"/>
        <v>1.0665276332092311</v>
      </c>
      <c r="BM112" s="1">
        <f t="shared" si="51"/>
        <v>1.0370270246684181</v>
      </c>
      <c r="BN112" s="1">
        <f t="shared" si="52"/>
        <v>1.0267339903347348</v>
      </c>
      <c r="BO112" s="1">
        <f t="shared" si="53"/>
        <v>1.1146974063400577</v>
      </c>
      <c r="BP112" s="1">
        <f>6*((O112-O130)/(O129-O130))+1</f>
        <v>1.0040539987757826</v>
      </c>
      <c r="BQ112" s="1">
        <f>6*((P112-P130)/(P129-P130))+1</f>
        <v>1.1616132723112127</v>
      </c>
      <c r="BR112" s="1">
        <f>6*((Q112-Q130)/(Q129-Q130))+1</f>
        <v>1.383710407239819</v>
      </c>
      <c r="BS112" s="1">
        <f>6*((R112-R130)/(R129-R130))+1</f>
        <v>5.118351334538362</v>
      </c>
      <c r="BT112" s="1">
        <f>6*((U112-U130)/(U129-U130))+1</f>
        <v>1.9783041682141183</v>
      </c>
      <c r="BU112" s="1">
        <f t="shared" si="54"/>
        <v>2.695661678539218</v>
      </c>
      <c r="BV112" s="1">
        <f t="shared" si="55"/>
        <v>2.1799518251612353</v>
      </c>
      <c r="BW112" s="1">
        <f>6*((Y112-Y130)/(Y129-Y130))+1</f>
        <v>2.8278670076297638</v>
      </c>
      <c r="BX112" s="1">
        <f>6*((Z112-Z130)/(Z129-Z130))+1</f>
        <v>2.3086229512675143</v>
      </c>
      <c r="BY112" s="1">
        <f>6*((AB112-AB130)/(AB129-AB130))+1</f>
        <v>2.5475787710155915</v>
      </c>
      <c r="BZ112" s="1">
        <f>6*((AC112-AC130)/(AC129-AC130))+1</f>
        <v>1.0257701548134572</v>
      </c>
      <c r="CA112" s="1">
        <f>6*((AD112-AD130)/(AD129-AD130))+1</f>
        <v>1</v>
      </c>
      <c r="CB112" s="1">
        <f>6*((AE112-AE130)/(AE129-AE130))+1</f>
        <v>1.0418965641041822</v>
      </c>
      <c r="CC112" s="1">
        <f>6*((AF112-AF130)/(AF129-AF130))+1</f>
        <v>1.9551053416457465</v>
      </c>
      <c r="CD112" s="1">
        <f>6*((AH112-AH130)/(AH129-AH130))+1</f>
        <v>1.7562879812447063</v>
      </c>
      <c r="CE112" s="1">
        <f t="shared" si="56"/>
        <v>2.1613935811657337</v>
      </c>
      <c r="CF112" s="1">
        <f>6*((AN112-AN129)/(AN130-AN129))+1</f>
        <v>6.3459519049140471</v>
      </c>
      <c r="CG112" s="1">
        <f>6*((AO112-AO129)/(AO130-AO129))+1</f>
        <v>4.9517482761832383</v>
      </c>
      <c r="CH112" s="1">
        <f>6*((AQ112-AQ129)/(AQ130-AQ129))+1</f>
        <v>6.7545825565676827</v>
      </c>
      <c r="CI112" s="1">
        <f t="shared" si="57"/>
        <v>3.2137797810688991</v>
      </c>
      <c r="CJ112" s="1">
        <f>6*((AS112-AS130)/(AS129-AS130))+1</f>
        <v>1.9031836143815315</v>
      </c>
      <c r="CK112" s="1">
        <f t="shared" si="58"/>
        <v>6.9679158537936257</v>
      </c>
      <c r="CL112" s="1">
        <f>6*((AV112-AV130)/(AV129-AV130))+1</f>
        <v>1.378452103877327</v>
      </c>
      <c r="CM112" s="1">
        <f>6*((AW112-AW130)/(AW129-AW130))+1</f>
        <v>4.5681254219669487</v>
      </c>
      <c r="CN112" s="1">
        <f>6*((AY112-AY130)/(AY129-AY130))+1</f>
        <v>4.5648639493168552</v>
      </c>
      <c r="CO112" s="1">
        <f t="shared" si="59"/>
        <v>6.2104406779661021</v>
      </c>
      <c r="CP112" s="1">
        <f>6*((BB112-BB130)/(BB129-BB130))+1</f>
        <v>2.8362810934989344</v>
      </c>
      <c r="CQ112" s="1">
        <f>6*((BC112-BC130)/(BC129-BC130))+1</f>
        <v>1.5311594278977319</v>
      </c>
      <c r="CR112" s="1">
        <f t="shared" si="60"/>
        <v>2.9215498361455055</v>
      </c>
      <c r="CS112" s="62" t="s">
        <v>423</v>
      </c>
    </row>
    <row r="113" spans="1:97">
      <c r="A113" s="6" t="s">
        <v>305</v>
      </c>
      <c r="B113" s="5" t="s">
        <v>302</v>
      </c>
      <c r="C113" s="20">
        <v>21.99</v>
      </c>
      <c r="D113" s="20">
        <v>2.2771328624585013E-2</v>
      </c>
      <c r="E113" s="23">
        <v>26.99</v>
      </c>
      <c r="F113" s="23">
        <v>3815</v>
      </c>
      <c r="G113" s="23">
        <v>12292.9</v>
      </c>
      <c r="H113" s="21">
        <v>6.78</v>
      </c>
      <c r="I113" s="31">
        <v>135651.03621751419</v>
      </c>
      <c r="J113" s="31">
        <v>25979.829110132127</v>
      </c>
      <c r="K113" s="31">
        <v>65045.294117236823</v>
      </c>
      <c r="L113" s="1">
        <v>58.5</v>
      </c>
      <c r="M113" s="1">
        <v>39.299999999999997</v>
      </c>
      <c r="N113" s="1">
        <v>10</v>
      </c>
      <c r="O113" s="1">
        <v>0.46335865956640893</v>
      </c>
      <c r="P113" s="1">
        <v>98</v>
      </c>
      <c r="Q113" s="1">
        <v>66.2</v>
      </c>
      <c r="R113" s="1">
        <v>0.91475345682233233</v>
      </c>
      <c r="S113" s="1">
        <v>3.5650623885918003E-4</v>
      </c>
      <c r="T113" s="19">
        <v>2.2281143468282792E-5</v>
      </c>
      <c r="U113" s="24">
        <v>5.2091564327485385</v>
      </c>
      <c r="V113" s="1">
        <v>8.4410770030119587E-3</v>
      </c>
      <c r="W113" s="1">
        <v>950.00357884188691</v>
      </c>
      <c r="X113" s="17">
        <v>1.1251977451482809E-2</v>
      </c>
      <c r="Y113" s="25">
        <v>0.11833515296004991</v>
      </c>
      <c r="Z113" s="25">
        <v>2.9387178613996254</v>
      </c>
      <c r="AA113" s="1">
        <v>8.0212116485818053E-4</v>
      </c>
      <c r="AB113" s="1">
        <v>2298.1118825338117</v>
      </c>
      <c r="AC113" s="1">
        <v>1432.4726235094622</v>
      </c>
      <c r="AD113" s="1">
        <v>54.47</v>
      </c>
      <c r="AE113" s="24">
        <v>135.58226946475096</v>
      </c>
      <c r="AF113" s="24">
        <v>1.9963904547581381</v>
      </c>
      <c r="AG113" s="24">
        <v>0.27067514859387459</v>
      </c>
      <c r="AH113" s="24">
        <v>0.19373454245671887</v>
      </c>
      <c r="AI113" s="24">
        <v>2.0632338851629863</v>
      </c>
      <c r="AJ113" s="24">
        <v>72.150798778993348</v>
      </c>
      <c r="AK113" s="24">
        <v>23.127826920077538</v>
      </c>
      <c r="AL113" s="24">
        <v>3.2976092333058533</v>
      </c>
      <c r="AM113" s="24">
        <v>8.6705202312138727</v>
      </c>
      <c r="AN113" s="24">
        <v>4080.090909090909</v>
      </c>
      <c r="AO113" s="1">
        <v>1547.6206896551723</v>
      </c>
      <c r="AP113" s="24">
        <v>11220.25</v>
      </c>
      <c r="AQ113" s="24">
        <v>18.851585014409221</v>
      </c>
      <c r="AR113" s="24">
        <v>171.33333333333334</v>
      </c>
      <c r="AS113" s="24">
        <v>2183.6240805686148</v>
      </c>
      <c r="AT113" s="26">
        <v>0</v>
      </c>
      <c r="AU113" s="24">
        <v>31917.128038801766</v>
      </c>
      <c r="AV113" s="24">
        <v>0.91466922339405565</v>
      </c>
      <c r="AW113" s="26">
        <v>0.85630393096836055</v>
      </c>
      <c r="AX113" s="24">
        <v>0.54745925215723878</v>
      </c>
      <c r="AY113" s="24">
        <v>1.01244762956014E-2</v>
      </c>
      <c r="AZ113" s="24">
        <v>9.2421441774491697</v>
      </c>
      <c r="BA113" s="24">
        <v>-0.10084682853821743</v>
      </c>
      <c r="BB113" s="24">
        <v>4.6004618871410961E-2</v>
      </c>
      <c r="BC113" s="26">
        <v>-0.81471498064390158</v>
      </c>
      <c r="BD113" s="26">
        <v>4.5572666550826479</v>
      </c>
      <c r="BE113" s="26">
        <v>102137.08545522013</v>
      </c>
      <c r="BG113" s="1">
        <f t="shared" si="61"/>
        <v>5.2443531827515404</v>
      </c>
      <c r="BH113" s="1">
        <f t="shared" si="62"/>
        <v>1.5827115389397732</v>
      </c>
      <c r="BI113" s="1">
        <f t="shared" si="48"/>
        <v>3.1107266435986158</v>
      </c>
      <c r="BJ113" s="1">
        <f t="shared" si="49"/>
        <v>5.8416324449856969</v>
      </c>
      <c r="BK113" s="1">
        <f t="shared" si="63"/>
        <v>6.6242818286391394</v>
      </c>
      <c r="BL113" s="1">
        <f t="shared" si="50"/>
        <v>1.4799405262295473</v>
      </c>
      <c r="BM113" s="1">
        <f t="shared" si="51"/>
        <v>1.0413966796623129</v>
      </c>
      <c r="BN113" s="1">
        <f t="shared" si="52"/>
        <v>1.0603642855235496</v>
      </c>
      <c r="BO113" s="1">
        <f t="shared" si="53"/>
        <v>1.177521613832853</v>
      </c>
      <c r="BP113" s="1">
        <f>6*((O113-O130)/(O129-O130))+1</f>
        <v>1.0306679960372196</v>
      </c>
      <c r="BQ113" s="1">
        <f>6*((P113-P130)/(P129-P130))+1</f>
        <v>1.1887871853546912</v>
      </c>
      <c r="BR113" s="1">
        <f>6*((Q113-Q130)/(Q129-Q130))+1</f>
        <v>2.0244343891402714</v>
      </c>
      <c r="BS113" s="1">
        <f>6*((R113-R130)/(R129-R130))+1</f>
        <v>4.3391702644091232</v>
      </c>
      <c r="BT113" s="1">
        <f>6*((U113-U130)/(U129-U130))+1</f>
        <v>1.6471580126873273</v>
      </c>
      <c r="BU113" s="1">
        <f t="shared" si="54"/>
        <v>2.9203497925166664</v>
      </c>
      <c r="BV113" s="1">
        <f t="shared" si="55"/>
        <v>2.3952036070247131</v>
      </c>
      <c r="BW113" s="1">
        <f>6*((Y113-Y130)/(Y129-Y130))+1</f>
        <v>2.4863172525945192</v>
      </c>
      <c r="BX113" s="1">
        <f>6*((Z113-Z130)/(Z129-Z130))+1</f>
        <v>1.896432047991887</v>
      </c>
      <c r="BY113" s="1">
        <f>6*((AB113-AB130)/(AB129-AB130))+1</f>
        <v>2.3492843204562668</v>
      </c>
      <c r="BZ113" s="1">
        <f>6*((AC113-AC130)/(AC129-AC130))+1</f>
        <v>1.093104657231089</v>
      </c>
      <c r="CA113" s="1">
        <f>6*((AD113-AD130)/(AD129-AD130))+1</f>
        <v>1</v>
      </c>
      <c r="CB113" s="1">
        <f>6*((AE113-AE130)/(AE129-AE130))+1</f>
        <v>1.0358894785088115</v>
      </c>
      <c r="CC113" s="1">
        <f>6*((AF113-AF130)/(AF129-AF130))+1</f>
        <v>2.5340735932193481</v>
      </c>
      <c r="CD113" s="1">
        <f>6*((AH113-AH130)/(AH129-AH130))+1</f>
        <v>1.6655888847506501</v>
      </c>
      <c r="CE113" s="1">
        <f t="shared" si="56"/>
        <v>3.3628274782507868</v>
      </c>
      <c r="CF113" s="1">
        <f>6*((AN113-AN129)/(AN130-AN129))+1</f>
        <v>6.2542551320895594</v>
      </c>
      <c r="CG113" s="1">
        <f>6*((AO113-AO129)/(AO130-AO129))+1</f>
        <v>5.4718169497533813</v>
      </c>
      <c r="CH113" s="1">
        <f>6*((AQ113-AQ129)/(AQ130-AQ129))+1</f>
        <v>6.8086478323971109</v>
      </c>
      <c r="CI113" s="1">
        <f t="shared" si="57"/>
        <v>2.603348358016742</v>
      </c>
      <c r="CJ113" s="1">
        <f>6*((AS113-AS130)/(AS129-AS130))+1</f>
        <v>1.881098377083235</v>
      </c>
      <c r="CK113" s="1">
        <f t="shared" si="58"/>
        <v>6.9679158537936257</v>
      </c>
      <c r="CL113" s="1">
        <f>6*((AV113-AV130)/(AV129-AV130))+1</f>
        <v>3.8483499067967344</v>
      </c>
      <c r="CM113" s="1">
        <f>6*((AW113-AW130)/(AW129-AW130))+1</f>
        <v>6.0000704995034564</v>
      </c>
      <c r="CN113" s="1">
        <f>6*((AY113-AY130)/(AY129-AY130))+1</f>
        <v>3.353051534369583</v>
      </c>
      <c r="CO113" s="1">
        <f t="shared" si="59"/>
        <v>5.92365988909427</v>
      </c>
      <c r="CP113" s="1">
        <f>6*((BB113-BB130)/(BB129-BB130))+1</f>
        <v>2.882265984060191</v>
      </c>
      <c r="CQ113" s="1">
        <f>6*((BC113-BC130)/(BC129-BC130))+1</f>
        <v>1.6001410855871121</v>
      </c>
      <c r="CR113" s="1">
        <f t="shared" si="60"/>
        <v>3.0736983542400376</v>
      </c>
      <c r="CS113" s="62" t="s">
        <v>369</v>
      </c>
    </row>
    <row r="114" spans="1:97">
      <c r="A114" s="6" t="s">
        <v>306</v>
      </c>
      <c r="B114" s="5" t="s">
        <v>255</v>
      </c>
      <c r="C114" s="20">
        <v>18.510000000000002</v>
      </c>
      <c r="D114" s="20">
        <v>2.0103015452317848E-2</v>
      </c>
      <c r="E114" s="23">
        <v>25.95</v>
      </c>
      <c r="F114" s="23">
        <v>3482.3</v>
      </c>
      <c r="G114" s="23">
        <v>14879</v>
      </c>
      <c r="H114" s="21">
        <v>6.39</v>
      </c>
      <c r="I114" s="31">
        <v>43092.092940357958</v>
      </c>
      <c r="J114" s="31">
        <v>52287.770871053821</v>
      </c>
      <c r="K114" s="31">
        <v>99918.900251559855</v>
      </c>
      <c r="L114" s="1">
        <v>85.6</v>
      </c>
      <c r="M114" s="1">
        <v>73.400000000000006</v>
      </c>
      <c r="N114" s="1">
        <v>242.1</v>
      </c>
      <c r="O114" s="1">
        <v>0.22326682335683687</v>
      </c>
      <c r="P114" s="1">
        <v>107</v>
      </c>
      <c r="Q114" s="1">
        <v>121.6</v>
      </c>
      <c r="R114" s="1">
        <v>0.98644408688656471</v>
      </c>
      <c r="S114" s="1">
        <v>6.93226766708804E-4</v>
      </c>
      <c r="T114" s="19">
        <v>0</v>
      </c>
      <c r="U114" s="24">
        <v>3.0327333194762001</v>
      </c>
      <c r="V114" s="1">
        <v>4.5725689526719474E-3</v>
      </c>
      <c r="W114" s="1">
        <v>880.10316171554109</v>
      </c>
      <c r="X114" s="17">
        <v>4.7340434398493107E-2</v>
      </c>
      <c r="Y114" s="25">
        <v>0.22133319997999701</v>
      </c>
      <c r="Z114" s="25">
        <v>1.0475316494404012</v>
      </c>
      <c r="AA114" s="1">
        <v>1.0334883565868214E-3</v>
      </c>
      <c r="AB114" s="1">
        <v>2488.0482072310847</v>
      </c>
      <c r="AC114" s="1">
        <v>1099.1279629371977</v>
      </c>
      <c r="AD114" s="1">
        <v>54.47</v>
      </c>
      <c r="AE114" s="24">
        <v>262.02405574846017</v>
      </c>
      <c r="AF114" s="24">
        <v>1.1068326915704021</v>
      </c>
      <c r="AG114" s="24">
        <v>0.29001679088026128</v>
      </c>
      <c r="AH114" s="24">
        <v>0.4777216582487373</v>
      </c>
      <c r="AI114" s="24">
        <v>2.3786901368538613</v>
      </c>
      <c r="AJ114" s="24">
        <v>71.097331266356619</v>
      </c>
      <c r="AK114" s="24">
        <v>23.736893867413446</v>
      </c>
      <c r="AL114" s="24">
        <v>3.6505475821373206</v>
      </c>
      <c r="AM114" s="24">
        <v>10.533707865168539</v>
      </c>
      <c r="AN114" s="24">
        <v>5453.727272727273</v>
      </c>
      <c r="AO114" s="1">
        <v>937.359375</v>
      </c>
      <c r="AP114" s="24">
        <v>7498.875</v>
      </c>
      <c r="AQ114" s="24">
        <v>18.924778761061948</v>
      </c>
      <c r="AR114" s="24">
        <v>158</v>
      </c>
      <c r="AS114" s="24">
        <v>1640.4437262256006</v>
      </c>
      <c r="AT114" s="26">
        <v>0.38505775866379954</v>
      </c>
      <c r="AU114" s="24">
        <v>18321.547614428793</v>
      </c>
      <c r="AV114" s="24">
        <v>0.95339019557163784</v>
      </c>
      <c r="AW114" s="26">
        <v>0.79917291289738945</v>
      </c>
      <c r="AX114" s="24">
        <v>0.74360299819074693</v>
      </c>
      <c r="AY114" s="24">
        <v>1.0819954072198787E-2</v>
      </c>
      <c r="AZ114" s="24">
        <v>7.6287349014621739</v>
      </c>
      <c r="BA114" s="24">
        <v>3.6699931343782966E-2</v>
      </c>
      <c r="BB114" s="24">
        <v>-0.36486779094268085</v>
      </c>
      <c r="BC114" s="26">
        <v>-0.82771945461145335</v>
      </c>
      <c r="BD114" s="26">
        <v>-0.32105098052515113</v>
      </c>
      <c r="BE114" s="26">
        <v>44820.289643893397</v>
      </c>
      <c r="BG114" s="1">
        <f t="shared" si="61"/>
        <v>5.7802874743326491</v>
      </c>
      <c r="BH114" s="1">
        <f t="shared" si="62"/>
        <v>1.4986236478778423</v>
      </c>
      <c r="BI114" s="1">
        <f t="shared" si="48"/>
        <v>3.2906574394463664</v>
      </c>
      <c r="BJ114" s="1">
        <f t="shared" si="49"/>
        <v>5.9547027669999153</v>
      </c>
      <c r="BK114" s="1">
        <f t="shared" si="63"/>
        <v>6.5048916827927412</v>
      </c>
      <c r="BL114" s="1">
        <f t="shared" si="50"/>
        <v>1.1660491671342099</v>
      </c>
      <c r="BM114" s="1">
        <f t="shared" si="51"/>
        <v>1.0912222579120439</v>
      </c>
      <c r="BN114" s="1">
        <f t="shared" si="52"/>
        <v>1.0971282755995235</v>
      </c>
      <c r="BO114" s="1">
        <f t="shared" si="53"/>
        <v>1.374063400576369</v>
      </c>
      <c r="BP114" s="1">
        <f>6*((O114-O130)/(O129-O130))+1</f>
        <v>1.0135091171226454</v>
      </c>
      <c r="BQ114" s="1">
        <f>6*((P114-P130)/(P129-P130))+1</f>
        <v>1.2145308924485125</v>
      </c>
      <c r="BR114" s="1">
        <f>6*((Q114-Q130)/(Q129-Q130))+1</f>
        <v>3.0271493212669682</v>
      </c>
      <c r="BS114" s="1">
        <f>6*((R114-R130)/(R129-R130))+1</f>
        <v>7</v>
      </c>
      <c r="BT114" s="1">
        <f>6*((U114-U130)/(U129-U130))+1</f>
        <v>1.3767707292689788</v>
      </c>
      <c r="BU114" s="1">
        <f t="shared" si="54"/>
        <v>2.0402620230094453</v>
      </c>
      <c r="BV114" s="1">
        <f t="shared" si="55"/>
        <v>6.8700388545650917</v>
      </c>
      <c r="BW114" s="1">
        <f>6*((Y114-Y130)/(Y129-Y130))+1</f>
        <v>3.7799968603858867</v>
      </c>
      <c r="BX114" s="1">
        <f>6*((Z114-Z130)/(Z129-Z130))+1</f>
        <v>1.8754539484427264</v>
      </c>
      <c r="BY114" s="1">
        <f>6*((AB114-AB130)/(AB129-AB130))+1</f>
        <v>2.4608011298626735</v>
      </c>
      <c r="BZ114" s="1">
        <f>6*((AC114-AC130)/(AC129-AC130))+1</f>
        <v>1.0708450524150352</v>
      </c>
      <c r="CA114" s="1">
        <f>6*((AD114-AD130)/(AD129-AD130))+1</f>
        <v>1</v>
      </c>
      <c r="CB114" s="1">
        <f>6*((AE114-AE130)/(AE129-AE130))+1</f>
        <v>1.0792417347484713</v>
      </c>
      <c r="CC114" s="1">
        <f>6*((AF114-AF130)/(AF129-AF130))+1</f>
        <v>1.8485995181897115</v>
      </c>
      <c r="CD114" s="1">
        <f>6*((AH114-AH130)/(AH129-AH130))+1</f>
        <v>1.7550767941406971</v>
      </c>
      <c r="CE114" s="1">
        <f t="shared" si="56"/>
        <v>2.8314774359370061</v>
      </c>
      <c r="CF114" s="1">
        <f>6*((AN114-AN129)/(AN130-AN129))+1</f>
        <v>5.9471661511860523</v>
      </c>
      <c r="CG114" s="1">
        <f>6*((AO114-AO129)/(AO130-AO129))+1</f>
        <v>6.0744135701727195</v>
      </c>
      <c r="CH114" s="1">
        <f>6*((AQ114-AQ129)/(AQ130-AQ129))+1</f>
        <v>6.8067280086314179</v>
      </c>
      <c r="CI114" s="1">
        <f t="shared" si="57"/>
        <v>2.448808757244044</v>
      </c>
      <c r="CJ114" s="1">
        <f>6*((AS114-AS130)/(AS129-AS130))+1</f>
        <v>1.5671203163056795</v>
      </c>
      <c r="CK114" s="1">
        <f t="shared" si="58"/>
        <v>6.9650955884386132</v>
      </c>
      <c r="CL114" s="1">
        <f>6*((AV114-AV130)/(AV129-AV130))+1</f>
        <v>5.5472329598787553</v>
      </c>
      <c r="CM114" s="1">
        <f>6*((AW114-AW130)/(AW129-AW130))+1</f>
        <v>5.5177878871042934</v>
      </c>
      <c r="CN114" s="1">
        <f>6*((AY114-AY130)/(AY129-AY130))+1</f>
        <v>3.402935131590529</v>
      </c>
      <c r="CO114" s="1">
        <f t="shared" si="59"/>
        <v>6.1115575333757155</v>
      </c>
      <c r="CP114" s="1">
        <f>6*((BB114-BB130)/(BB129-BB130))+1</f>
        <v>2.1137935105258343</v>
      </c>
      <c r="CQ114" s="1">
        <f>6*((BC114-BC130)/(BC129-BC130))+1</f>
        <v>1.554155054660344</v>
      </c>
      <c r="CR114" s="1">
        <f t="shared" si="60"/>
        <v>3.2988695673943109</v>
      </c>
      <c r="CS114" s="62" t="s">
        <v>391</v>
      </c>
    </row>
    <row r="115" spans="1:97">
      <c r="A115" s="6" t="s">
        <v>307</v>
      </c>
      <c r="B115" s="5" t="s">
        <v>308</v>
      </c>
      <c r="C115" s="20">
        <v>15.26</v>
      </c>
      <c r="D115" s="20">
        <v>7.926331740296071E-3</v>
      </c>
      <c r="E115" s="23">
        <v>36.630000000000003</v>
      </c>
      <c r="F115" s="23">
        <v>4359.5</v>
      </c>
      <c r="G115" s="23">
        <v>14784.3</v>
      </c>
      <c r="H115" s="21">
        <v>5.55</v>
      </c>
      <c r="I115" s="31">
        <v>333290.82256524707</v>
      </c>
      <c r="J115" s="31">
        <v>22053.792859697583</v>
      </c>
      <c r="K115" s="31">
        <v>35988.758827823222</v>
      </c>
      <c r="L115" s="1">
        <v>160.19999999999999</v>
      </c>
      <c r="M115" s="1">
        <v>60.2</v>
      </c>
      <c r="N115" s="1">
        <v>3.4</v>
      </c>
      <c r="O115" s="1">
        <v>0.27010988778094502</v>
      </c>
      <c r="P115" s="1">
        <v>80.8</v>
      </c>
      <c r="Q115" s="1">
        <v>118.9</v>
      </c>
      <c r="R115" s="1">
        <v>0.95271241830065356</v>
      </c>
      <c r="S115" s="1">
        <v>3.4301787123109116E-4</v>
      </c>
      <c r="T115" s="19">
        <v>1.0596700187561593E-5</v>
      </c>
      <c r="U115" s="24">
        <v>8.3402630121816159</v>
      </c>
      <c r="V115" s="1">
        <v>4.2722199560584527E-3</v>
      </c>
      <c r="W115" s="1">
        <v>931.72668615231896</v>
      </c>
      <c r="X115" s="17">
        <v>1.2853797327512212E-2</v>
      </c>
      <c r="Y115" s="25">
        <v>0.16174803166294016</v>
      </c>
      <c r="Z115" s="25">
        <v>1.4555820375817976</v>
      </c>
      <c r="AA115" s="1">
        <v>1.8014390318854708E-4</v>
      </c>
      <c r="AB115" s="1">
        <v>2155.05197681442</v>
      </c>
      <c r="AC115" s="1">
        <v>3087.7210487579782</v>
      </c>
      <c r="AD115" s="1">
        <v>54.47</v>
      </c>
      <c r="AE115" s="24">
        <v>222.67087834498801</v>
      </c>
      <c r="AF115" s="24">
        <v>0.63898102130996404</v>
      </c>
      <c r="AG115" s="24">
        <v>0.14228246526086719</v>
      </c>
      <c r="AH115" s="24">
        <v>2.7890620860663988</v>
      </c>
      <c r="AI115" s="24">
        <v>2.4531360934205089</v>
      </c>
      <c r="AJ115" s="24">
        <v>67.958757642870012</v>
      </c>
      <c r="AK115" s="24">
        <v>26.777861373968143</v>
      </c>
      <c r="AL115" s="24">
        <v>3.5181044622704492</v>
      </c>
      <c r="AM115" s="24">
        <v>11.476058567471311</v>
      </c>
      <c r="AN115" s="24">
        <v>4289.5</v>
      </c>
      <c r="AO115" s="1">
        <v>962.94897959183675</v>
      </c>
      <c r="AP115" s="24">
        <v>7864.083333333333</v>
      </c>
      <c r="AQ115" s="24">
        <v>21.382113821138212</v>
      </c>
      <c r="AR115" s="24">
        <v>185.875</v>
      </c>
      <c r="AS115" s="24">
        <v>1743.2143687015862</v>
      </c>
      <c r="AT115" s="26">
        <v>0.5298350093780797</v>
      </c>
      <c r="AU115" s="24">
        <v>32719.65421651155</v>
      </c>
      <c r="AV115" s="24">
        <v>0.85817963912377659</v>
      </c>
      <c r="AW115" s="26">
        <v>0.55163459617817434</v>
      </c>
      <c r="AX115" s="24">
        <v>0.34130101870963447</v>
      </c>
      <c r="AY115" s="24">
        <v>-1.0582887048313725E-2</v>
      </c>
      <c r="AZ115" s="24">
        <v>8.4909301428020072</v>
      </c>
      <c r="BA115" s="24">
        <v>-0.17182230787988897</v>
      </c>
      <c r="BB115" s="24">
        <v>-5.2116836791642439E-2</v>
      </c>
      <c r="BC115" s="26">
        <v>-0.84579984368391126</v>
      </c>
      <c r="BD115" s="26">
        <v>0.11272553538305885</v>
      </c>
      <c r="BE115" s="26">
        <v>105914.35011003939</v>
      </c>
      <c r="BG115" s="1">
        <f t="shared" si="61"/>
        <v>6.2808008213552373</v>
      </c>
      <c r="BH115" s="1">
        <f t="shared" si="62"/>
        <v>1.1148937078865411</v>
      </c>
      <c r="BI115" s="1">
        <f t="shared" si="48"/>
        <v>1.4429065743944629</v>
      </c>
      <c r="BJ115" s="1">
        <f t="shared" si="49"/>
        <v>5.6565804752329427</v>
      </c>
      <c r="BK115" s="1">
        <f t="shared" si="63"/>
        <v>6.5092636122663317</v>
      </c>
      <c r="BL115" s="1">
        <f t="shared" si="50"/>
        <v>2.1501882511008077</v>
      </c>
      <c r="BM115" s="1">
        <f t="shared" si="51"/>
        <v>1.0339610152464107</v>
      </c>
      <c r="BN115" s="1">
        <f t="shared" si="52"/>
        <v>1.0297326906461037</v>
      </c>
      <c r="BO115" s="1">
        <f t="shared" si="53"/>
        <v>1.2979827089337177</v>
      </c>
      <c r="BP115" s="1">
        <f>6*((O115-O130)/(O129-O130))+1</f>
        <v>1.0168568963854907</v>
      </c>
      <c r="BQ115" s="1">
        <f>6*((P115-P130)/(P129-P130))+1</f>
        <v>1.139588100686499</v>
      </c>
      <c r="BR115" s="1">
        <f>6*((Q115-Q130)/(Q129-Q130))+1</f>
        <v>2.9782805429864254</v>
      </c>
      <c r="BS115" s="1">
        <f>6*((R115-R130)/(R129-R130))+1</f>
        <v>5.748034063530028</v>
      </c>
      <c r="BT115" s="1">
        <f>6*((U115-U130)/(U129-U130))+1</f>
        <v>2.0361501148862944</v>
      </c>
      <c r="BU115" s="1">
        <f t="shared" si="54"/>
        <v>1.9719324564004084</v>
      </c>
      <c r="BV115" s="1">
        <f t="shared" si="55"/>
        <v>2.5938233499522627</v>
      </c>
      <c r="BW115" s="1">
        <f>6*((Y115-Y130)/(Y129-Y130))+1</f>
        <v>3.0315931827543658</v>
      </c>
      <c r="BX115" s="1">
        <f>6*((Z115-Z130)/(Z129-Z130))+1</f>
        <v>1.8799802725082111</v>
      </c>
      <c r="BY115" s="1">
        <f>6*((AB115-AB130)/(AB129-AB130))+1</f>
        <v>2.265289938311434</v>
      </c>
      <c r="BZ115" s="1">
        <f>6*((AC115-AC130)/(AC129-AC130))+1</f>
        <v>1.2036364286270174</v>
      </c>
      <c r="CA115" s="1">
        <f>6*((AD115-AD130)/(AD129-AD130))+1</f>
        <v>1</v>
      </c>
      <c r="CB115" s="1">
        <f>6*((AE115-AE130)/(AE129-AE130))+1</f>
        <v>1.0657489719460533</v>
      </c>
      <c r="CC115" s="1">
        <f>6*((AF115-AF130)/(AF129-AF130))+1</f>
        <v>1.488083086099216</v>
      </c>
      <c r="CD115" s="1">
        <f>6*((AH115-AH130)/(AH129-AH130))+1</f>
        <v>2.4834092123113107</v>
      </c>
      <c r="CE115" s="1">
        <f t="shared" si="56"/>
        <v>1.2484374203313255</v>
      </c>
      <c r="CF115" s="1">
        <f>6*((AN115-AN129)/(AN130-AN129))+1</f>
        <v>6.2074398132602253</v>
      </c>
      <c r="CG115" s="1">
        <f>6*((AO115-AO129)/(AO130-AO129))+1</f>
        <v>6.0491453631364909</v>
      </c>
      <c r="CH115" s="1">
        <f>6*((AQ115-AQ129)/(AQ130-AQ129))+1</f>
        <v>6.7422737285275876</v>
      </c>
      <c r="CI115" s="1">
        <f t="shared" si="57"/>
        <v>2.7718931101094655</v>
      </c>
      <c r="CJ115" s="1">
        <f>6*((AS115-AS130)/(AS129-AS130))+1</f>
        <v>1.6265254968713534</v>
      </c>
      <c r="CK115" s="1">
        <f t="shared" si="58"/>
        <v>6.9640352013792786</v>
      </c>
      <c r="CL115" s="1">
        <f>6*((AV115-AV130)/(AV129-AV130))+1</f>
        <v>1.3698688151471843</v>
      </c>
      <c r="CM115" s="1">
        <f>6*((AW115-AW130)/(AW129-AW130))+1</f>
        <v>3.428144991052096</v>
      </c>
      <c r="CN115" s="1">
        <f>6*((AY115-AY130)/(AY129-AY130))+1</f>
        <v>1.8678023900915706</v>
      </c>
      <c r="CO115" s="1">
        <f t="shared" si="59"/>
        <v>6.0111462755692777</v>
      </c>
      <c r="CP115" s="1">
        <f>6*((BB115-BB130)/(BB129-BB130))+1</f>
        <v>2.6987451733678975</v>
      </c>
      <c r="CQ115" s="1">
        <f>6*((BC115-BC130)/(BC129-BC130))+1</f>
        <v>1.4902197249323872</v>
      </c>
      <c r="CR115" s="1">
        <f t="shared" si="60"/>
        <v>2.8890376750871267</v>
      </c>
      <c r="CS115" s="62" t="s">
        <v>369</v>
      </c>
    </row>
    <row r="116" spans="1:97">
      <c r="A116" s="6" t="s">
        <v>309</v>
      </c>
      <c r="B116" s="5" t="s">
        <v>230</v>
      </c>
      <c r="C116" s="20">
        <v>21.32</v>
      </c>
      <c r="D116" s="20">
        <v>4.5455526537307632E-2</v>
      </c>
      <c r="E116" s="23">
        <v>14.71</v>
      </c>
      <c r="F116" s="23">
        <v>2325.1</v>
      </c>
      <c r="G116" s="23">
        <v>20538</v>
      </c>
      <c r="H116" s="21">
        <v>8.41</v>
      </c>
      <c r="I116" s="31">
        <v>11884.327179446082</v>
      </c>
      <c r="J116" s="31">
        <v>25944.306605881317</v>
      </c>
      <c r="K116" s="31">
        <v>90077.015508444936</v>
      </c>
      <c r="L116" s="1">
        <v>57.2</v>
      </c>
      <c r="M116" s="1">
        <v>40</v>
      </c>
      <c r="N116" s="1">
        <v>0</v>
      </c>
      <c r="O116" s="1">
        <v>1.1728216528889943</v>
      </c>
      <c r="P116" s="1">
        <v>147</v>
      </c>
      <c r="Q116" s="1">
        <v>59.9</v>
      </c>
      <c r="R116" s="1">
        <v>0.94727700582698338</v>
      </c>
      <c r="S116" s="1">
        <v>5.3232388951321939E-4</v>
      </c>
      <c r="T116" s="19">
        <v>0</v>
      </c>
      <c r="U116" s="24">
        <v>4.6435652173913047</v>
      </c>
      <c r="V116" s="1">
        <v>6.5536746795874469E-3</v>
      </c>
      <c r="W116" s="1">
        <v>1000</v>
      </c>
      <c r="X116" s="17">
        <v>3.0217349075133279E-2</v>
      </c>
      <c r="Y116" s="25">
        <v>0.17713841704258487</v>
      </c>
      <c r="Z116" s="25">
        <v>1.3126709690850422</v>
      </c>
      <c r="AA116" s="1">
        <v>6.0434698150266556E-4</v>
      </c>
      <c r="AB116" s="1">
        <v>2181.4952401200062</v>
      </c>
      <c r="AC116" s="1">
        <v>1494.4586547356892</v>
      </c>
      <c r="AD116" s="1">
        <v>54.47</v>
      </c>
      <c r="AE116" s="24">
        <v>1393.475456112043</v>
      </c>
      <c r="AF116" s="24">
        <v>0.45649780924219202</v>
      </c>
      <c r="AG116" s="24">
        <v>0.6361184929479119</v>
      </c>
      <c r="AH116" s="24">
        <v>0.22680278862964323</v>
      </c>
      <c r="AI116" s="24">
        <v>2.1605404588720298</v>
      </c>
      <c r="AJ116" s="24">
        <v>73.944011568927934</v>
      </c>
      <c r="AK116" s="24">
        <v>26.785521573028856</v>
      </c>
      <c r="AL116" s="24">
        <v>3.6260818890159938</v>
      </c>
      <c r="AM116" s="24">
        <v>5.6406124093473009</v>
      </c>
      <c r="AN116" s="24">
        <v>7721.833333333333</v>
      </c>
      <c r="AO116" s="1">
        <v>772.18333333333328</v>
      </c>
      <c r="AP116" s="24">
        <v>2573.9444444444443</v>
      </c>
      <c r="AQ116" s="24">
        <v>22.520231213872833</v>
      </c>
      <c r="AR116" s="24">
        <v>340.6</v>
      </c>
      <c r="AS116" s="24">
        <v>987.98563165051485</v>
      </c>
      <c r="AT116" s="26">
        <v>124.89467894066608</v>
      </c>
      <c r="AU116" s="24">
        <v>32256.127748930288</v>
      </c>
      <c r="AV116" s="24">
        <v>0.96832724930212588</v>
      </c>
      <c r="AW116" s="26">
        <v>0.92924629589864716</v>
      </c>
      <c r="AX116" s="24">
        <v>0.80416577195619499</v>
      </c>
      <c r="AY116" s="24">
        <v>4.5239890798242734E-2</v>
      </c>
      <c r="AZ116" s="24">
        <v>8.169934640522877</v>
      </c>
      <c r="BA116" s="24">
        <v>-3.510465922973624E-2</v>
      </c>
      <c r="BB116" s="24">
        <v>-0.53120753519626107</v>
      </c>
      <c r="BC116" s="26">
        <v>-0.90677326843892947</v>
      </c>
      <c r="BD116" s="26">
        <v>-0.11847185390007733</v>
      </c>
      <c r="BE116" s="26">
        <v>88392.893756177276</v>
      </c>
      <c r="BG116" s="1">
        <f t="shared" si="61"/>
        <v>5.3475359342915816</v>
      </c>
      <c r="BH116" s="1">
        <f t="shared" si="62"/>
        <v>2.2975700430828985</v>
      </c>
      <c r="BI116" s="1">
        <f t="shared" si="48"/>
        <v>5.235294117647058</v>
      </c>
      <c r="BJ116" s="1">
        <f t="shared" si="49"/>
        <v>6.3479849330199096</v>
      </c>
      <c r="BK116" s="1">
        <f t="shared" si="63"/>
        <v>6.2436377346295746</v>
      </c>
      <c r="BL116" s="1">
        <f t="shared" si="50"/>
        <v>1.0602155473651389</v>
      </c>
      <c r="BM116" s="1">
        <f t="shared" si="51"/>
        <v>1.0413294022853421</v>
      </c>
      <c r="BN116" s="1">
        <f t="shared" si="52"/>
        <v>1.0867528945267688</v>
      </c>
      <c r="BO116" s="1">
        <f t="shared" si="53"/>
        <v>1.1815561959654179</v>
      </c>
      <c r="BP116" s="1">
        <f>6*((O116-O130)/(O129-O130))+1</f>
        <v>1.0813718841368027</v>
      </c>
      <c r="BQ116" s="1">
        <f>6*((P116-P130)/(P129-P130))+1</f>
        <v>1.3289473684210527</v>
      </c>
      <c r="BR116" s="1">
        <f>6*((Q116-Q130)/(Q129-Q130))+1</f>
        <v>1.9104072398190044</v>
      </c>
      <c r="BS116" s="1">
        <f>6*((R116-R130)/(R129-R130))+1</f>
        <v>5.5462963033487451</v>
      </c>
      <c r="BT116" s="1">
        <f>6*((U116-U130)/(U129-U130))+1</f>
        <v>1.576891954900526</v>
      </c>
      <c r="BU116" s="1">
        <f t="shared" si="54"/>
        <v>2.4909646964098018</v>
      </c>
      <c r="BV116" s="1">
        <f t="shared" si="55"/>
        <v>4.746839576077801</v>
      </c>
      <c r="BW116" s="1">
        <f>6*((Y116-Y130)/(Y129-Y130))+1</f>
        <v>3.224900029804008</v>
      </c>
      <c r="BX116" s="1">
        <f>6*((Z116-Z130)/(Z129-Z130))+1</f>
        <v>1.8783950226778965</v>
      </c>
      <c r="BY116" s="1">
        <f>6*((AB116-AB130)/(AB129-AB130))+1</f>
        <v>2.2808155012011677</v>
      </c>
      <c r="BZ116" s="1">
        <f>6*((AC116-AC130)/(AC129-AC130))+1</f>
        <v>1.0972438702511584</v>
      </c>
      <c r="CA116" s="1">
        <f>6*((AD116-AD130)/(AD129-AD130))+1</f>
        <v>1</v>
      </c>
      <c r="CB116" s="1">
        <f>6*((AE116-AE130)/(AE129-AE130))+1</f>
        <v>1.4671749684756792</v>
      </c>
      <c r="CC116" s="1">
        <f>6*((AF116-AF130)/(AF129-AF130))+1</f>
        <v>1.3474654486876316</v>
      </c>
      <c r="CD116" s="1">
        <f>6*((AH116-AH130)/(AH129-AH130))+1</f>
        <v>1.6760091047277341</v>
      </c>
      <c r="CE116" s="1">
        <f t="shared" si="56"/>
        <v>4.2672917169481224</v>
      </c>
      <c r="CF116" s="1">
        <f>6*((AN116-AN129)/(AN130-AN129))+1</f>
        <v>5.4401102831477735</v>
      </c>
      <c r="CG116" s="1">
        <f>6*((AO116-AO129)/(AO130-AO129))+1</f>
        <v>6.2375150516074704</v>
      </c>
      <c r="CH116" s="1">
        <f>6*((AQ116-AQ129)/(AQ130-AQ129))+1</f>
        <v>6.7124216589363606</v>
      </c>
      <c r="CI116" s="1">
        <f t="shared" si="57"/>
        <v>4.5652285898261438</v>
      </c>
      <c r="CJ116" s="1">
        <f>6*((AS116-AS130)/(AS129-AS130))+1</f>
        <v>1.1899757350715459</v>
      </c>
      <c r="CK116" s="1">
        <f t="shared" si="58"/>
        <v>6.0531540339978021</v>
      </c>
      <c r="CL116" s="1">
        <f>6*((AV116-AV130)/(AV129-AV130))+1</f>
        <v>6.2025963461419105</v>
      </c>
      <c r="CM116" s="1">
        <f>6*((AW116-AW130)/(AW129-AW130))+1</f>
        <v>6.6158276748692231</v>
      </c>
      <c r="CN116" s="1">
        <f>6*((AY116-AY130)/(AY129-AY130))+1</f>
        <v>5.8717275470905168</v>
      </c>
      <c r="CO116" s="1">
        <f t="shared" si="59"/>
        <v>6.0485294117647062</v>
      </c>
      <c r="CP116" s="1">
        <f>6*((BB116-BB130)/(BB129-BB130))+1</f>
        <v>1.8026810783928047</v>
      </c>
      <c r="CQ116" s="1">
        <f>6*((BC116-BC130)/(BC129-BC130))+1</f>
        <v>1.2746073284993229</v>
      </c>
      <c r="CR116" s="1">
        <f t="shared" si="60"/>
        <v>3.3723585467039574</v>
      </c>
      <c r="CS116" s="62" t="s">
        <v>391</v>
      </c>
    </row>
    <row r="117" spans="1:97">
      <c r="A117" s="6" t="s">
        <v>57</v>
      </c>
      <c r="B117" s="5" t="s">
        <v>58</v>
      </c>
      <c r="C117" s="20">
        <v>25.4</v>
      </c>
      <c r="D117" s="20">
        <v>3.406566279930881E-2</v>
      </c>
      <c r="E117" s="23">
        <v>23.55</v>
      </c>
      <c r="F117" s="23">
        <v>1254.0999999999999</v>
      </c>
      <c r="G117" s="23">
        <v>5643.5</v>
      </c>
      <c r="H117" s="21">
        <v>6.7</v>
      </c>
      <c r="I117" s="31">
        <v>0</v>
      </c>
      <c r="J117" s="31">
        <v>3172126.740686106</v>
      </c>
      <c r="K117" s="31">
        <v>133955.93644883332</v>
      </c>
      <c r="L117" s="1">
        <v>75.900000000000006</v>
      </c>
      <c r="M117" s="1">
        <v>527.6</v>
      </c>
      <c r="N117" s="1">
        <v>1378.7</v>
      </c>
      <c r="O117" s="1">
        <v>0.15625771414465564</v>
      </c>
      <c r="P117" s="1">
        <v>96.7</v>
      </c>
      <c r="Q117" s="1">
        <v>24.4</v>
      </c>
      <c r="R117" s="1">
        <v>0.93481481481481477</v>
      </c>
      <c r="S117" s="1">
        <v>7.9239302694136295E-4</v>
      </c>
      <c r="T117" s="19">
        <v>0</v>
      </c>
      <c r="U117" s="24">
        <v>4.2437804878048784</v>
      </c>
      <c r="V117" s="1">
        <v>1.4232891464957124E-3</v>
      </c>
      <c r="W117" s="1">
        <v>900</v>
      </c>
      <c r="X117" s="17">
        <v>2.2216736608244879E-2</v>
      </c>
      <c r="Y117" s="25">
        <v>0.24290298691681067</v>
      </c>
      <c r="Z117" s="25">
        <v>85.667324723247219</v>
      </c>
      <c r="AA117" s="1">
        <v>1.4811157738829918E-3</v>
      </c>
      <c r="AB117" s="1">
        <v>8754.110096272525</v>
      </c>
      <c r="AC117" s="1">
        <v>563.29133661140111</v>
      </c>
      <c r="AD117" s="1">
        <v>54.47</v>
      </c>
      <c r="AE117" s="24">
        <v>60.820087277080482</v>
      </c>
      <c r="AF117" s="24">
        <v>5.0111083683041224</v>
      </c>
      <c r="AG117" s="24">
        <v>0.30477604831516508</v>
      </c>
      <c r="AH117" s="24">
        <v>0.52628980498642308</v>
      </c>
      <c r="AI117" s="24">
        <v>2.6166378671932855</v>
      </c>
      <c r="AJ117" s="24">
        <v>71.315724512466062</v>
      </c>
      <c r="AK117" s="24">
        <v>29.622315477659839</v>
      </c>
      <c r="AL117" s="24">
        <v>2.9622315477659837</v>
      </c>
      <c r="AM117" s="24">
        <v>15.151515151515152</v>
      </c>
      <c r="AN117" s="24">
        <v>2025.5</v>
      </c>
      <c r="AO117" s="1">
        <v>578.71428571428567</v>
      </c>
      <c r="AP117" s="24">
        <v>0</v>
      </c>
      <c r="AQ117" s="24">
        <v>16.425000000000001</v>
      </c>
      <c r="AR117" s="24">
        <v>143</v>
      </c>
      <c r="AS117" s="24">
        <v>8064.3795630708464</v>
      </c>
      <c r="AT117" s="26">
        <v>0</v>
      </c>
      <c r="AU117" s="24">
        <v>139049.94732446337</v>
      </c>
      <c r="AV117" s="24">
        <v>0.98650168728908882</v>
      </c>
      <c r="AW117" s="26">
        <v>0.93925759280089993</v>
      </c>
      <c r="AX117" s="24">
        <v>0.85939257592800899</v>
      </c>
      <c r="AY117" s="24">
        <v>-1.4149667313237042E-2</v>
      </c>
      <c r="AZ117" s="24">
        <v>17.391304347826086</v>
      </c>
      <c r="BA117" s="24">
        <v>-2.5484664235285406E-2</v>
      </c>
      <c r="BB117" s="24">
        <v>-5.5312592878754958E-2</v>
      </c>
      <c r="BC117" s="26">
        <v>-0.25664752099842492</v>
      </c>
      <c r="BD117" s="26">
        <v>-0.57163373661763428</v>
      </c>
      <c r="BE117" s="26">
        <v>446348.12726735428</v>
      </c>
      <c r="BG117" s="1">
        <f t="shared" si="61"/>
        <v>4.7191991786447645</v>
      </c>
      <c r="BH117" s="1">
        <f t="shared" si="62"/>
        <v>1.9386355554952515</v>
      </c>
      <c r="BI117" s="1">
        <f t="shared" si="48"/>
        <v>3.7058823529411757</v>
      </c>
      <c r="BJ117" s="1">
        <f t="shared" si="49"/>
        <v>6.7119714520377247</v>
      </c>
      <c r="BK117" s="1">
        <f t="shared" si="63"/>
        <v>6.9312586801882041</v>
      </c>
      <c r="BL117" s="1">
        <f t="shared" si="50"/>
        <v>1.0199127146164999</v>
      </c>
      <c r="BM117" s="1">
        <f t="shared" si="51"/>
        <v>7</v>
      </c>
      <c r="BN117" s="1">
        <f t="shared" si="52"/>
        <v>1.1330103480227867</v>
      </c>
      <c r="BO117" s="1">
        <f t="shared" si="53"/>
        <v>3.9919308357348706</v>
      </c>
      <c r="BP117" s="1">
        <f>6*((O117-O130)/(O129-O130))+1</f>
        <v>1.0087201113434499</v>
      </c>
      <c r="BQ117" s="1">
        <f>6*((P117-P130)/(P129-P130))+1</f>
        <v>1.1850686498855836</v>
      </c>
      <c r="BR117" s="1">
        <f>6*((Q117-Q130)/(Q129-Q130))+1</f>
        <v>1.2678733031674208</v>
      </c>
      <c r="BS117" s="1">
        <f>6*((R117-R130)/(R129-R130))+1</f>
        <v>5.0837565211473388</v>
      </c>
      <c r="BT117" s="1">
        <f>6*((U117-U130)/(U129-U130))+1</f>
        <v>1.5272248169594638</v>
      </c>
      <c r="BU117" s="1">
        <f t="shared" si="54"/>
        <v>1.3237990858499449</v>
      </c>
      <c r="BV117" s="1">
        <f t="shared" si="55"/>
        <v>3.754793207309211</v>
      </c>
      <c r="BW117" s="1">
        <f>6*((Y117-Y130)/(Y129-Y130))+1</f>
        <v>4.0509184391140387</v>
      </c>
      <c r="BX117" s="1">
        <f>6*((Z117-Z130)/(Z129-Z130))+1</f>
        <v>2.8141042155111702</v>
      </c>
      <c r="BY117" s="1">
        <f>6*((AB117-AB130)/(AB129-AB130))+1</f>
        <v>6.1397773895260448</v>
      </c>
      <c r="BZ117" s="1">
        <f>6*((AC117-AC130)/(AC129-AC130))+1</f>
        <v>1.0350637336817361</v>
      </c>
      <c r="CA117" s="1">
        <f>6*((AD117-AD130)/(AD129-AD130))+1</f>
        <v>1</v>
      </c>
      <c r="CB117" s="1">
        <f>6*((AE117-AE130)/(AE129-AE130))+1</f>
        <v>1.0102562651977971</v>
      </c>
      <c r="CC117" s="1">
        <f>6*((AF117-AF130)/(AF129-AF130))+1</f>
        <v>4.8571503610032121</v>
      </c>
      <c r="CD117" s="1">
        <f>6*((AH117-AH130)/(AH129-AH130))+1</f>
        <v>1.7703812275914299</v>
      </c>
      <c r="CE117" s="1">
        <f t="shared" si="56"/>
        <v>2.9416310564040016</v>
      </c>
      <c r="CF117" s="1">
        <f>6*((AN117-AN129)/(AN130-AN129))+1</f>
        <v>6.713577733870479</v>
      </c>
      <c r="CG117" s="1">
        <f>6*((AO117-AO129)/(AO130-AO129))+1</f>
        <v>6.4285541875501808</v>
      </c>
      <c r="CH117" s="1">
        <f>6*((AQ117-AQ129)/(AQ130-AQ129))+1</f>
        <v>6.8722955590565906</v>
      </c>
      <c r="CI117" s="1">
        <f t="shared" si="57"/>
        <v>2.2749517063747584</v>
      </c>
      <c r="CJ117" s="1">
        <f>6*((AS117-AS130)/(AS129-AS130))+1</f>
        <v>5.2803895840274082</v>
      </c>
      <c r="CK117" s="1">
        <f t="shared" si="58"/>
        <v>6.9679158537936257</v>
      </c>
      <c r="CL117" s="1">
        <f>6*((AV117-AV130)/(AV129-AV130))+1</f>
        <v>7</v>
      </c>
      <c r="CM117" s="1">
        <f>6*((AW117-AW130)/(AW129-AW130))+1</f>
        <v>6.7003399868592561</v>
      </c>
      <c r="CN117" s="1">
        <f>6*((AY117-AY130)/(AY129-AY130))+1</f>
        <v>1.6119727488030406</v>
      </c>
      <c r="CO117" s="1">
        <f t="shared" si="59"/>
        <v>4.974608695652174</v>
      </c>
      <c r="CP117" s="1">
        <f>6*((BB117-BB130)/(BB129-BB130))+1</f>
        <v>2.6927680122677229</v>
      </c>
      <c r="CQ117" s="1">
        <f>6*((BC117-BC130)/(BC129-BC130))+1</f>
        <v>3.5735625036709089</v>
      </c>
      <c r="CR117" s="1">
        <f t="shared" si="60"/>
        <v>3.7571150290080881</v>
      </c>
      <c r="CS117" s="62" t="s">
        <v>438</v>
      </c>
    </row>
    <row r="118" spans="1:97">
      <c r="A118" s="6" t="s">
        <v>310</v>
      </c>
      <c r="B118" s="5" t="s">
        <v>311</v>
      </c>
      <c r="C118" s="20">
        <v>33.159999999999997</v>
      </c>
      <c r="D118" s="20">
        <v>2.1956219826731037E-2</v>
      </c>
      <c r="E118" s="23">
        <v>38.659999999999997</v>
      </c>
      <c r="F118" s="23">
        <v>4633.6000000000004</v>
      </c>
      <c r="G118" s="23">
        <v>10194</v>
      </c>
      <c r="H118" s="21">
        <v>6</v>
      </c>
      <c r="I118" s="31">
        <v>0</v>
      </c>
      <c r="J118" s="31">
        <v>358221.54414602369</v>
      </c>
      <c r="K118" s="31">
        <v>111856.32312407078</v>
      </c>
      <c r="L118" s="1">
        <v>23.6</v>
      </c>
      <c r="M118" s="1">
        <v>102</v>
      </c>
      <c r="N118" s="1">
        <v>604.5</v>
      </c>
      <c r="O118" s="1">
        <v>0.18781826598769924</v>
      </c>
      <c r="P118" s="1">
        <v>58.5</v>
      </c>
      <c r="Q118" s="1">
        <v>33</v>
      </c>
      <c r="R118" s="1">
        <v>0.88304603971197904</v>
      </c>
      <c r="S118" s="1">
        <v>4.9419322955275514E-4</v>
      </c>
      <c r="T118" s="19">
        <v>0</v>
      </c>
      <c r="U118" s="24">
        <v>3.7398054474708169</v>
      </c>
      <c r="V118" s="1">
        <v>1.0628935116681329E-3</v>
      </c>
      <c r="W118" s="1">
        <v>371.875</v>
      </c>
      <c r="X118" s="17">
        <v>1.4549302294821771E-2</v>
      </c>
      <c r="Y118" s="25">
        <v>0.19443158521261822</v>
      </c>
      <c r="Z118" s="25">
        <v>425.56750705550331</v>
      </c>
      <c r="AA118" s="1">
        <v>6.6133192249189865E-4</v>
      </c>
      <c r="AB118" s="1">
        <v>5081.1728781165266</v>
      </c>
      <c r="AC118" s="1">
        <v>443.47679045916237</v>
      </c>
      <c r="AD118" s="1">
        <v>54.47</v>
      </c>
      <c r="AE118" s="24">
        <v>50.225039966207689</v>
      </c>
      <c r="AF118" s="24">
        <v>3.8357251504530123</v>
      </c>
      <c r="AG118" s="24">
        <v>0.19264944898089054</v>
      </c>
      <c r="AH118" s="24">
        <v>0.61040936446002247</v>
      </c>
      <c r="AI118" s="24">
        <v>1.9112492560015872</v>
      </c>
      <c r="AJ118" s="24">
        <v>72.885391177832162</v>
      </c>
      <c r="AK118" s="24">
        <v>23.014350902718075</v>
      </c>
      <c r="AL118" s="24">
        <v>4.0341247272005818</v>
      </c>
      <c r="AM118" s="24">
        <v>11.494252873563218</v>
      </c>
      <c r="AN118" s="24">
        <v>1512.1</v>
      </c>
      <c r="AO118" s="1">
        <v>540.03571428571433</v>
      </c>
      <c r="AP118" s="24">
        <v>1260.0833333333333</v>
      </c>
      <c r="AQ118" s="24">
        <v>14.182692307692308</v>
      </c>
      <c r="AR118" s="24">
        <v>123</v>
      </c>
      <c r="AS118" s="24">
        <v>2630.6204093644601</v>
      </c>
      <c r="AT118" s="26">
        <v>98.513590371007211</v>
      </c>
      <c r="AU118" s="24">
        <v>29328.535841489476</v>
      </c>
      <c r="AV118" s="24">
        <v>0.84974958263772959</v>
      </c>
      <c r="AW118" s="26">
        <v>0.49415692821368951</v>
      </c>
      <c r="AX118" s="24">
        <v>0.57796327212020038</v>
      </c>
      <c r="AY118" s="24">
        <v>1.2254469475879236E-2</v>
      </c>
      <c r="AZ118" s="24">
        <v>2.5974025974025974</v>
      </c>
      <c r="BA118" s="24">
        <v>-0.11462067709218772</v>
      </c>
      <c r="BB118" s="24">
        <v>-0.42293955112481424</v>
      </c>
      <c r="BC118" s="26">
        <v>-0.72133853665669623</v>
      </c>
      <c r="BD118" s="26">
        <v>-0.68634462363647419</v>
      </c>
      <c r="BE118" s="26">
        <v>109581.61365435195</v>
      </c>
      <c r="BG118" s="1">
        <f t="shared" si="61"/>
        <v>3.5241273100616022</v>
      </c>
      <c r="BH118" s="1">
        <f t="shared" si="62"/>
        <v>1.5570246066448918</v>
      </c>
      <c r="BI118" s="1">
        <f t="shared" si="48"/>
        <v>1.091695501730104</v>
      </c>
      <c r="BJ118" s="1">
        <f t="shared" si="49"/>
        <v>5.5634257554731077</v>
      </c>
      <c r="BK118" s="1">
        <f t="shared" si="63"/>
        <v>6.7211798515759948</v>
      </c>
      <c r="BL118" s="1">
        <f t="shared" si="50"/>
        <v>1.0199127146164999</v>
      </c>
      <c r="BM118" s="1">
        <f t="shared" si="51"/>
        <v>1.670641480368672</v>
      </c>
      <c r="BN118" s="1">
        <f t="shared" si="52"/>
        <v>1.1097127870586283</v>
      </c>
      <c r="BO118" s="1">
        <f t="shared" si="53"/>
        <v>1.5389048991354466</v>
      </c>
      <c r="BP118" s="1">
        <f>6*((O118-O130)/(O129-O130))+1</f>
        <v>1.0109756802794934</v>
      </c>
      <c r="BQ118" s="1">
        <f>6*((P118-P130)/(P129-P130))+1</f>
        <v>1.0758009153318078</v>
      </c>
      <c r="BR118" s="1">
        <f>6*((Q118-Q130)/(Q129-Q130))+1</f>
        <v>1.4235294117647059</v>
      </c>
      <c r="BS118" s="1">
        <f>6*((R118-R130)/(R129-R130))+1</f>
        <v>3.1623353250255519</v>
      </c>
      <c r="BT118" s="1">
        <f>6*((U118-U130)/(U129-U130))+1</f>
        <v>1.4646136264994918</v>
      </c>
      <c r="BU118" s="1">
        <f t="shared" si="54"/>
        <v>1.2418088750844105</v>
      </c>
      <c r="BV118" s="1">
        <f t="shared" si="55"/>
        <v>2.8040596978581038</v>
      </c>
      <c r="BW118" s="1">
        <f>6*((Y118-Y130)/(Y129-Y130))+1</f>
        <v>3.4421062746112154</v>
      </c>
      <c r="BX118" s="1">
        <f>6*((Z118-Z130)/(Z129-Z130))+1</f>
        <v>6.5844679251518485</v>
      </c>
      <c r="BY118" s="1">
        <f>6*((AB118-AB130)/(AB129-AB130))+1</f>
        <v>3.983295524502994</v>
      </c>
      <c r="BZ118" s="1">
        <f>6*((AC118-AC130)/(AC129-AC130))+1</f>
        <v>1.0270629322170148</v>
      </c>
      <c r="CA118" s="1">
        <f>6*((AD118-AD130)/(AD129-AD130))+1</f>
        <v>1</v>
      </c>
      <c r="CB118" s="1">
        <f>6*((AE118-AE130)/(AE129-AE130))+1</f>
        <v>1.0066236116313436</v>
      </c>
      <c r="CC118" s="1">
        <f>6*((AF118-AF130)/(AF129-AF130))+1</f>
        <v>3.9514253396458185</v>
      </c>
      <c r="CD118" s="1">
        <f>6*((AH118-AH130)/(AH129-AH130))+1</f>
        <v>1.7968883580121533</v>
      </c>
      <c r="CE118" s="1">
        <f t="shared" si="56"/>
        <v>3.7333426555336984</v>
      </c>
      <c r="CF118" s="1">
        <f>6*((AN118-AN129)/(AN130-AN129))+1</f>
        <v>6.8283530026166375</v>
      </c>
      <c r="CG118" s="1">
        <f>6*((AO118-AO129)/(AO130-AO129))+1</f>
        <v>6.4667469680292688</v>
      </c>
      <c r="CH118" s="1">
        <f>6*((AQ118-AQ129)/(AQ130-AQ129))+1</f>
        <v>6.9311098129314734</v>
      </c>
      <c r="CI118" s="1">
        <f t="shared" si="57"/>
        <v>2.0431423052157118</v>
      </c>
      <c r="CJ118" s="1">
        <f>6*((AS118-AS130)/(AS129-AS130))+1</f>
        <v>2.1394785621688284</v>
      </c>
      <c r="CK118" s="1">
        <f t="shared" si="58"/>
        <v>6.2463761375562772</v>
      </c>
      <c r="CL118" s="1">
        <f>6*((AV118-AV130)/(AV129-AV130))+1</f>
        <v>1</v>
      </c>
      <c r="CM118" s="1">
        <f>6*((AW118-AW130)/(AW129-AW130))+1</f>
        <v>2.9429360660844432</v>
      </c>
      <c r="CN118" s="1">
        <f>6*((AY118-AY130)/(AY129-AY130))+1</f>
        <v>3.5058266847247479</v>
      </c>
      <c r="CO118" s="1">
        <f t="shared" si="59"/>
        <v>6.6975064935064932</v>
      </c>
      <c r="CP118" s="1">
        <f>6*((BB118-BB130)/(BB129-BB130))+1</f>
        <v>2.0051793808746119</v>
      </c>
      <c r="CQ118" s="1">
        <f>6*((BC118-BC130)/(BC129-BC130))+1</f>
        <v>1.930336067078982</v>
      </c>
      <c r="CR118" s="1">
        <f t="shared" si="60"/>
        <v>3.0065392578541097</v>
      </c>
      <c r="CS118" s="62" t="s">
        <v>438</v>
      </c>
    </row>
    <row r="119" spans="1:97">
      <c r="A119" s="6" t="s">
        <v>313</v>
      </c>
      <c r="B119" s="5" t="s">
        <v>213</v>
      </c>
      <c r="C119" s="20">
        <v>18.8</v>
      </c>
      <c r="D119" s="20">
        <v>5.923378179412133E-2</v>
      </c>
      <c r="E119" s="23">
        <v>15.88</v>
      </c>
      <c r="F119" s="23">
        <v>4096.7</v>
      </c>
      <c r="G119" s="23">
        <v>15269.7</v>
      </c>
      <c r="H119" s="21">
        <v>8.5299999999999994</v>
      </c>
      <c r="I119" s="31">
        <v>17762.277868600253</v>
      </c>
      <c r="J119" s="31">
        <v>88347.981298179671</v>
      </c>
      <c r="K119" s="31">
        <v>93567.545006527303</v>
      </c>
      <c r="L119" s="1">
        <v>271.10000000000002</v>
      </c>
      <c r="M119" s="1">
        <v>174</v>
      </c>
      <c r="N119" s="1">
        <v>1402.4</v>
      </c>
      <c r="O119" s="1">
        <v>5.9308472272724559</v>
      </c>
      <c r="P119" s="1">
        <v>1375.4</v>
      </c>
      <c r="Q119" s="1">
        <v>96.2</v>
      </c>
      <c r="R119" s="1">
        <v>0.93631494461132569</v>
      </c>
      <c r="S119" s="1">
        <v>1.2900597501357958E-3</v>
      </c>
      <c r="T119" s="19">
        <v>5.9609320513355465E-6</v>
      </c>
      <c r="U119" s="24">
        <v>5.178192399863061</v>
      </c>
      <c r="V119" s="1">
        <v>3.222232566001662E-3</v>
      </c>
      <c r="W119" s="1">
        <v>999.99999999999977</v>
      </c>
      <c r="X119" s="17">
        <v>1.7399960657848462E-2</v>
      </c>
      <c r="Y119" s="25">
        <v>0.16951102474382895</v>
      </c>
      <c r="Z119" s="25">
        <v>1.1992539930500208</v>
      </c>
      <c r="AA119" s="1">
        <v>6.0801506923622575E-4</v>
      </c>
      <c r="AB119" s="1">
        <v>1790.5090039878635</v>
      </c>
      <c r="AC119" s="1">
        <v>5465.3819264904323</v>
      </c>
      <c r="AD119" s="1">
        <v>54.47</v>
      </c>
      <c r="AE119" s="24">
        <v>536.28597356850366</v>
      </c>
      <c r="AF119" s="24">
        <v>0.66076931789054538</v>
      </c>
      <c r="AG119" s="24">
        <v>0.3543613169491272</v>
      </c>
      <c r="AH119" s="24">
        <v>0.12239581781007278</v>
      </c>
      <c r="AI119" s="24">
        <v>1.9569739924534602</v>
      </c>
      <c r="AJ119" s="24">
        <v>73.547171835788234</v>
      </c>
      <c r="AK119" s="24">
        <v>20.964598024547119</v>
      </c>
      <c r="AL119" s="24">
        <v>2.5274351897662717</v>
      </c>
      <c r="AM119" s="24">
        <v>8.2456639181120277</v>
      </c>
      <c r="AN119" s="24">
        <v>7625.409090909091</v>
      </c>
      <c r="AO119" s="1">
        <v>1409.7394957983192</v>
      </c>
      <c r="AP119" s="24">
        <v>0</v>
      </c>
      <c r="AQ119" s="24">
        <v>22.707136237256719</v>
      </c>
      <c r="AR119" s="24">
        <v>247.69230769230768</v>
      </c>
      <c r="AS119" s="24">
        <v>1095.1490497678215</v>
      </c>
      <c r="AT119" s="26">
        <v>139.22948992304435</v>
      </c>
      <c r="AU119" s="24">
        <v>32578.770298406838</v>
      </c>
      <c r="AV119" s="24">
        <v>0.94980314960629919</v>
      </c>
      <c r="AW119" s="26">
        <v>0.7708450506186727</v>
      </c>
      <c r="AX119" s="24">
        <v>0.86051743532058489</v>
      </c>
      <c r="AY119" s="24">
        <v>4.637671254411576E-2</v>
      </c>
      <c r="AZ119" s="24">
        <v>7.5346594333936112</v>
      </c>
      <c r="BA119" s="24">
        <v>6.5186568579431239E-3</v>
      </c>
      <c r="BB119" s="24">
        <v>-0.39234589355270433</v>
      </c>
      <c r="BC119" s="26">
        <v>-0.89137587320582112</v>
      </c>
      <c r="BD119" s="26">
        <v>-0.52877186904555695</v>
      </c>
      <c r="BE119" s="26">
        <v>92771.963716907121</v>
      </c>
      <c r="BG119" s="1">
        <f t="shared" si="61"/>
        <v>5.7356262833675569</v>
      </c>
      <c r="BH119" s="1">
        <f t="shared" si="62"/>
        <v>2.7317711102964681</v>
      </c>
      <c r="BI119" s="1">
        <f t="shared" si="48"/>
        <v>5.0328719723183388</v>
      </c>
      <c r="BJ119" s="1">
        <f t="shared" si="49"/>
        <v>5.7458948143532798</v>
      </c>
      <c r="BK119" s="1">
        <f t="shared" si="63"/>
        <v>6.4868545883330579</v>
      </c>
      <c r="BL119" s="1">
        <f t="shared" si="50"/>
        <v>1.0801492011557752</v>
      </c>
      <c r="BM119" s="1">
        <f t="shared" si="51"/>
        <v>1.159518016381732</v>
      </c>
      <c r="BN119" s="1">
        <f t="shared" si="52"/>
        <v>1.0904326341938717</v>
      </c>
      <c r="BO119" s="1">
        <f t="shared" si="53"/>
        <v>1.9538904899135447</v>
      </c>
      <c r="BP119" s="1">
        <f>6*((O119-O130)/(O129-O130))+1</f>
        <v>1.4214183679832129</v>
      </c>
      <c r="BQ119" s="1">
        <f>6*((P119-P130)/(P129-P130))+1</f>
        <v>4.8426773455377576</v>
      </c>
      <c r="BR119" s="1">
        <f>6*((Q119-Q130)/(Q129-Q130))+1</f>
        <v>2.5674208144796382</v>
      </c>
      <c r="BS119" s="1">
        <f>6*((R119-R130)/(R129-R130))+1</f>
        <v>5.1394345081621804</v>
      </c>
      <c r="BT119" s="1">
        <f>6*((U119-U130)/(U129-U130))+1</f>
        <v>1.6433112051963921</v>
      </c>
      <c r="BU119" s="1">
        <f t="shared" si="54"/>
        <v>1.7330597312823697</v>
      </c>
      <c r="BV119" s="1">
        <f t="shared" si="55"/>
        <v>3.1575307963951764</v>
      </c>
      <c r="BW119" s="1">
        <f>6*((Y119-Y130)/(Y129-Y130))+1</f>
        <v>3.1290981950797585</v>
      </c>
      <c r="BX119" s="1">
        <f>6*((Z119-Z130)/(Z129-Z130))+1</f>
        <v>1.8771369378849863</v>
      </c>
      <c r="BY119" s="1">
        <f>6*((AB119-AB130)/(AB129-AB130))+1</f>
        <v>2.0512567917506717</v>
      </c>
      <c r="BZ119" s="1">
        <f>6*((AC119-AC130)/(AC129-AC130))+1</f>
        <v>1.3624084078573309</v>
      </c>
      <c r="CA119" s="1">
        <f>6*((AD119-AD130)/(AD129-AD130))+1</f>
        <v>1</v>
      </c>
      <c r="CB119" s="1">
        <f>6*((AE119-AE130)/(AE129-AE130))+1</f>
        <v>1.1732760986053421</v>
      </c>
      <c r="CC119" s="1">
        <f>6*((AF119-AF130)/(AF129-AF130))+1</f>
        <v>1.5048726787070357</v>
      </c>
      <c r="CD119" s="1">
        <f>6*((AH119-AH130)/(AH129-AH130))+1</f>
        <v>1.6431091560158582</v>
      </c>
      <c r="CE119" s="1">
        <f t="shared" si="56"/>
        <v>4.0671329019241975</v>
      </c>
      <c r="CF119" s="1">
        <f>6*((AN119-AN129)/(AN130-AN129))+1</f>
        <v>5.4616668050369181</v>
      </c>
      <c r="CG119" s="1">
        <f>6*((AO119-AO129)/(AO130-AO129))+1</f>
        <v>5.6079663982637653</v>
      </c>
      <c r="CH119" s="1">
        <f>6*((AQ119-AQ129)/(AQ130-AQ129))+1</f>
        <v>6.7075192632778595</v>
      </c>
      <c r="CI119" s="1">
        <f t="shared" si="57"/>
        <v>3.4883847639803856</v>
      </c>
      <c r="CJ119" s="1">
        <f>6*((AS119-AS130)/(AS129-AS130))+1</f>
        <v>1.2519201002124076</v>
      </c>
      <c r="CK119" s="1">
        <f t="shared" si="58"/>
        <v>5.9481620688325032</v>
      </c>
      <c r="CL119" s="1">
        <f>6*((AV119-AV130)/(AV129-AV130))+1</f>
        <v>5.3898512812062291</v>
      </c>
      <c r="CM119" s="1">
        <f>6*((AW119-AW130)/(AW129-AW130))+1</f>
        <v>5.2786527222715645</v>
      </c>
      <c r="CN119" s="1">
        <f>6*((AY119-AY130)/(AY129-AY130))+1</f>
        <v>5.9532668284182231</v>
      </c>
      <c r="CO119" s="1">
        <f t="shared" si="59"/>
        <v>6.1225135623869793</v>
      </c>
      <c r="CP119" s="1">
        <f>6*((BB119-BB130)/(BB129-BB130))+1</f>
        <v>2.0624000244304548</v>
      </c>
      <c r="CQ119" s="1">
        <f>6*((BC119-BC130)/(BC129-BC130))+1</f>
        <v>1.329055135857631</v>
      </c>
      <c r="CR119" s="1">
        <f t="shared" si="60"/>
        <v>3.3495003243608235</v>
      </c>
      <c r="CS119" s="62" t="s">
        <v>391</v>
      </c>
    </row>
    <row r="120" spans="1:97">
      <c r="A120" s="6" t="s">
        <v>314</v>
      </c>
      <c r="B120" s="5" t="s">
        <v>293</v>
      </c>
      <c r="C120" s="20">
        <v>24.67</v>
      </c>
      <c r="D120" s="20">
        <v>1.4176596394744882E-2</v>
      </c>
      <c r="E120" s="23">
        <v>33.42</v>
      </c>
      <c r="F120" s="23">
        <v>3878.2</v>
      </c>
      <c r="G120" s="23">
        <v>12742.7</v>
      </c>
      <c r="H120" s="21">
        <v>6.1</v>
      </c>
      <c r="I120" s="31">
        <v>0</v>
      </c>
      <c r="J120" s="31">
        <v>13324.078532210431</v>
      </c>
      <c r="K120" s="31">
        <v>62005.597013307037</v>
      </c>
      <c r="L120" s="1">
        <v>4.8</v>
      </c>
      <c r="M120" s="1">
        <v>11.1</v>
      </c>
      <c r="N120" s="1">
        <v>0</v>
      </c>
      <c r="O120" s="1">
        <v>4.320195539260617E-2</v>
      </c>
      <c r="P120" s="1">
        <v>51.8</v>
      </c>
      <c r="Q120" s="1">
        <v>20.9</v>
      </c>
      <c r="R120" s="1">
        <v>0.979890310786106</v>
      </c>
      <c r="S120" s="1">
        <v>4.1459369817578774E-4</v>
      </c>
      <c r="T120" s="19">
        <v>0</v>
      </c>
      <c r="U120" s="24">
        <v>3.4731283710895364</v>
      </c>
      <c r="V120" s="1">
        <v>6.4612964457169176E-4</v>
      </c>
      <c r="W120" s="1">
        <v>520.18633540372673</v>
      </c>
      <c r="X120" s="17">
        <v>2.0959364497402995E-2</v>
      </c>
      <c r="Y120" s="25">
        <v>0.18826764436296975</v>
      </c>
      <c r="Z120" s="25">
        <v>2.5426514714368151</v>
      </c>
      <c r="AA120" s="1">
        <v>3.6663611365719525E-4</v>
      </c>
      <c r="AB120" s="1">
        <v>4966.0259718912312</v>
      </c>
      <c r="AC120" s="1">
        <v>150.2310323273388</v>
      </c>
      <c r="AD120" s="1">
        <v>54.47</v>
      </c>
      <c r="AE120" s="24">
        <v>82.095587219667195</v>
      </c>
      <c r="AF120" s="24">
        <v>2.1937060800488846</v>
      </c>
      <c r="AG120" s="24">
        <v>0.18009358882896745</v>
      </c>
      <c r="AH120" s="24">
        <v>0.35508707607699358</v>
      </c>
      <c r="AI120" s="24">
        <v>2.3892453406660557</v>
      </c>
      <c r="AJ120" s="24">
        <v>70.797433547204406</v>
      </c>
      <c r="AK120" s="24">
        <v>27.864344637946836</v>
      </c>
      <c r="AL120" s="24">
        <v>3.3608310418576233</v>
      </c>
      <c r="AM120" s="24">
        <v>2.1929824561403506</v>
      </c>
      <c r="AN120" s="24">
        <v>2337.8571428571427</v>
      </c>
      <c r="AO120" s="1">
        <v>909.16666666666663</v>
      </c>
      <c r="AP120" s="24">
        <v>0</v>
      </c>
      <c r="AQ120" s="24">
        <v>18.241992882562279</v>
      </c>
      <c r="AR120" s="24">
        <v>238</v>
      </c>
      <c r="AS120" s="24">
        <v>2351.3565817293002</v>
      </c>
      <c r="AT120" s="26">
        <v>215.23917629086466</v>
      </c>
      <c r="AU120" s="24">
        <v>9180.0203072006589</v>
      </c>
      <c r="AV120" s="24">
        <v>0.95554854981084492</v>
      </c>
      <c r="AW120" s="26">
        <v>0.75504413619167721</v>
      </c>
      <c r="AX120" s="24">
        <v>0.6191677175283733</v>
      </c>
      <c r="AY120" s="24">
        <v>5.0942177565238125E-2</v>
      </c>
      <c r="AZ120" s="24">
        <v>2.4691358024691357</v>
      </c>
      <c r="BA120" s="24">
        <v>-0.455981642654121</v>
      </c>
      <c r="BB120" s="24">
        <v>-0.31060932067014385</v>
      </c>
      <c r="BC120" s="26">
        <v>-0.72195859193662948</v>
      </c>
      <c r="BD120" s="26">
        <v>-0.61578571230308443</v>
      </c>
      <c r="BE120" s="26">
        <v>31142.419636678853</v>
      </c>
      <c r="BG120" s="1">
        <f t="shared" si="61"/>
        <v>4.8316221765913756</v>
      </c>
      <c r="BH120" s="1">
        <f t="shared" si="62"/>
        <v>1.3118614322278979</v>
      </c>
      <c r="BI120" s="1">
        <f t="shared" si="48"/>
        <v>1.998269896193771</v>
      </c>
      <c r="BJ120" s="1">
        <f t="shared" si="49"/>
        <v>5.8201535019400144</v>
      </c>
      <c r="BK120" s="1">
        <f t="shared" si="63"/>
        <v>6.6035163177920291</v>
      </c>
      <c r="BL120" s="1">
        <f t="shared" si="50"/>
        <v>1.0199127146164999</v>
      </c>
      <c r="BM120" s="1">
        <f t="shared" si="51"/>
        <v>1.0174274882880947</v>
      </c>
      <c r="BN120" s="1">
        <f t="shared" si="52"/>
        <v>1.0571598163977467</v>
      </c>
      <c r="BO120" s="1">
        <f t="shared" si="53"/>
        <v>1.014985590778098</v>
      </c>
      <c r="BP120" s="1">
        <f>6*((O120-O130)/(O129-O130))+1</f>
        <v>1.0006402444656424</v>
      </c>
      <c r="BQ120" s="1">
        <f>6*((P120-P130)/(P129-P130))+1</f>
        <v>1.0566361556064072</v>
      </c>
      <c r="BR120" s="1">
        <f>6*((Q120-Q130)/(Q129-Q130))+1</f>
        <v>1.204524886877828</v>
      </c>
      <c r="BS120" s="1">
        <f>6*((R120-R130)/(R129-R130))+1</f>
        <v>6.7567536746032077</v>
      </c>
      <c r="BT120" s="1">
        <f>6*((U120-U130)/(U129-U130))+1</f>
        <v>1.4314830785867436</v>
      </c>
      <c r="BU120" s="1">
        <f t="shared" si="54"/>
        <v>1.1469948595954489</v>
      </c>
      <c r="BV120" s="1">
        <f t="shared" si="55"/>
        <v>3.5988837138905501</v>
      </c>
      <c r="BW120" s="1">
        <f>6*((Y120-Y130)/(Y129-Y130))+1</f>
        <v>3.3646857330423243</v>
      </c>
      <c r="BX120" s="1">
        <f>6*((Z120-Z130)/(Z129-Z130))+1</f>
        <v>1.8920386571643868</v>
      </c>
      <c r="BY120" s="1">
        <f>6*((AB120-AB130)/(AB129-AB130))+1</f>
        <v>3.9156896275492139</v>
      </c>
      <c r="BZ120" s="1">
        <f>6*((AC120-AC130)/(AC129-AC130))+1</f>
        <v>1.0074809935749127</v>
      </c>
      <c r="CA120" s="1">
        <f>6*((AD120-AD130)/(AD129-AD130))+1</f>
        <v>1</v>
      </c>
      <c r="CB120" s="1">
        <f>6*((AE120-AE130)/(AE129-AE130))+1</f>
        <v>1.0175508546863412</v>
      </c>
      <c r="CC120" s="1">
        <f>6*((AF120-AF130)/(AF129-AF130))+1</f>
        <v>2.6861207691670712</v>
      </c>
      <c r="CD120" s="1">
        <f>6*((AH120-AH130)/(AH129-AH130))+1</f>
        <v>1.7164330960036716</v>
      </c>
      <c r="CE120" s="1">
        <f t="shared" si="56"/>
        <v>2.6802144270165931</v>
      </c>
      <c r="CF120" s="1">
        <f>6*((AN120-AN129)/(AN130-AN129))+1</f>
        <v>6.6437474358256576</v>
      </c>
      <c r="CG120" s="1">
        <f>6*((AO120-AO129)/(AO130-AO129))+1</f>
        <v>6.1022521867688475</v>
      </c>
      <c r="CH120" s="1">
        <f>6*((AQ120-AQ129)/(AQ130-AQ129))+1</f>
        <v>6.8246370325080372</v>
      </c>
      <c r="CI120" s="1">
        <f t="shared" si="57"/>
        <v>3.3760463618802321</v>
      </c>
      <c r="CJ120" s="1">
        <f>6*((AS120-AS130)/(AS129-AS130))+1</f>
        <v>1.9780538818667235</v>
      </c>
      <c r="CK120" s="1">
        <f t="shared" si="58"/>
        <v>5.3914469260122937</v>
      </c>
      <c r="CL120" s="1">
        <f>6*((AV120-AV130)/(AV129-AV130))+1</f>
        <v>5.6419307743530407</v>
      </c>
      <c r="CM120" s="1">
        <f>6*((AW120-AW130)/(AW129-AW130))+1</f>
        <v>5.1452662267135763</v>
      </c>
      <c r="CN120" s="1">
        <f>6*((AY120-AY130)/(AY129-AY130))+1</f>
        <v>6.2807277853365147</v>
      </c>
      <c r="CO120" s="1">
        <f t="shared" si="59"/>
        <v>6.7124444444444453</v>
      </c>
      <c r="CP120" s="1">
        <f>6*((BB120-BB130)/(BB129-BB130))+1</f>
        <v>2.2152754788074067</v>
      </c>
      <c r="CQ120" s="1">
        <f>6*((BC120-BC130)/(BC129-BC130))+1</f>
        <v>1.9281434461893971</v>
      </c>
      <c r="CR120" s="1">
        <f t="shared" si="60"/>
        <v>3.1997570726314066</v>
      </c>
      <c r="CS120" s="62" t="s">
        <v>391</v>
      </c>
    </row>
    <row r="121" spans="1:97">
      <c r="A121" s="6" t="s">
        <v>315</v>
      </c>
      <c r="B121" s="5" t="s">
        <v>277</v>
      </c>
      <c r="C121" s="20">
        <v>18.84</v>
      </c>
      <c r="D121" s="20">
        <v>5.5102820597944212E-2</v>
      </c>
      <c r="E121" s="23">
        <v>13.25</v>
      </c>
      <c r="F121" s="23">
        <v>3570.7</v>
      </c>
      <c r="G121" s="23">
        <v>23621.4</v>
      </c>
      <c r="H121" s="21">
        <v>8.81</v>
      </c>
      <c r="I121" s="31">
        <v>0</v>
      </c>
      <c r="J121" s="31">
        <v>26662.389424188346</v>
      </c>
      <c r="K121" s="31">
        <v>90891.976216329931</v>
      </c>
      <c r="L121" s="1">
        <v>198.9</v>
      </c>
      <c r="M121" s="1">
        <v>41.4</v>
      </c>
      <c r="N121" s="1">
        <v>317.8</v>
      </c>
      <c r="O121" s="1">
        <v>1.1232719687811235</v>
      </c>
      <c r="P121" s="1">
        <v>127.5</v>
      </c>
      <c r="Q121" s="1">
        <v>78.7</v>
      </c>
      <c r="R121" s="1">
        <v>0.94174693663586917</v>
      </c>
      <c r="S121" s="1">
        <v>5.914277762315614E-4</v>
      </c>
      <c r="T121" s="19">
        <v>2.5055278207545397E-5</v>
      </c>
      <c r="U121" s="24">
        <v>10.522004866491645</v>
      </c>
      <c r="V121" s="1">
        <v>6.5372227514640547E-4</v>
      </c>
      <c r="W121" s="1">
        <v>818.75</v>
      </c>
      <c r="X121" s="17">
        <v>2.22553508678522E-2</v>
      </c>
      <c r="Y121" s="25">
        <v>0.25178049070762371</v>
      </c>
      <c r="Z121" s="25">
        <v>0.68854587551641167</v>
      </c>
      <c r="AA121" s="1">
        <v>6.3264577474052123E-4</v>
      </c>
      <c r="AB121" s="1">
        <v>3418.2471327366002</v>
      </c>
      <c r="AC121" s="1">
        <v>5242.7969694049689</v>
      </c>
      <c r="AD121" s="1">
        <v>54.47</v>
      </c>
      <c r="AE121" s="24">
        <v>651.72205924791365</v>
      </c>
      <c r="AF121" s="24">
        <v>0.3250922347429015</v>
      </c>
      <c r="AG121" s="24">
        <v>0.21186978067214993</v>
      </c>
      <c r="AH121" s="24">
        <v>0.42050273415723438</v>
      </c>
      <c r="AI121" s="24">
        <v>1.914849637011657</v>
      </c>
      <c r="AJ121" s="24">
        <v>73.052421905829732</v>
      </c>
      <c r="AK121" s="24">
        <v>17.288141963206325</v>
      </c>
      <c r="AL121" s="24">
        <v>2.1860730236083361</v>
      </c>
      <c r="AM121" s="24">
        <v>4.3478260869565215</v>
      </c>
      <c r="AN121" s="24">
        <v>12280.538461538461</v>
      </c>
      <c r="AO121" s="1">
        <v>1297.9430894308944</v>
      </c>
      <c r="AP121" s="24">
        <v>3801.1190476190477</v>
      </c>
      <c r="AQ121" s="24">
        <v>21.974560592044405</v>
      </c>
      <c r="AR121" s="24">
        <v>220.25</v>
      </c>
      <c r="AS121" s="24">
        <v>3934.3352797108619</v>
      </c>
      <c r="AT121" s="26">
        <v>343.36066446597806</v>
      </c>
      <c r="AU121" s="24">
        <v>32839.934163529346</v>
      </c>
      <c r="AV121" s="24">
        <v>0.85205367734282322</v>
      </c>
      <c r="AW121" s="26">
        <v>0.81731909845788853</v>
      </c>
      <c r="AX121" s="24">
        <v>0.83229537366548045</v>
      </c>
      <c r="AY121" s="24">
        <v>4.3269545671359495E-2</v>
      </c>
      <c r="AZ121" s="24">
        <v>4.0983606557377055</v>
      </c>
      <c r="BA121" s="24">
        <v>0.80956505303989512</v>
      </c>
      <c r="BB121" s="24">
        <v>-0.78081311817990739</v>
      </c>
      <c r="BC121" s="26">
        <v>-0.92935719898895641</v>
      </c>
      <c r="BD121" s="26">
        <v>-0.64578021524333429</v>
      </c>
      <c r="BE121" s="26">
        <v>91198.110377904421</v>
      </c>
      <c r="BG121" s="1">
        <f t="shared" si="61"/>
        <v>5.729466119096509</v>
      </c>
      <c r="BH121" s="1">
        <f t="shared" si="62"/>
        <v>2.6015900585910328</v>
      </c>
      <c r="BI121" s="1">
        <f t="shared" si="48"/>
        <v>5.4878892733564015</v>
      </c>
      <c r="BJ121" s="1">
        <f t="shared" si="49"/>
        <v>5.9246594352714599</v>
      </c>
      <c r="BK121" s="1">
        <f t="shared" si="63"/>
        <v>6.1012891882845839</v>
      </c>
      <c r="BL121" s="1">
        <f t="shared" si="50"/>
        <v>1.0199127146164999</v>
      </c>
      <c r="BM121" s="1">
        <f t="shared" si="51"/>
        <v>1.0426894057389946</v>
      </c>
      <c r="BN121" s="1">
        <f t="shared" si="52"/>
        <v>1.0876120315847946</v>
      </c>
      <c r="BO121" s="1">
        <f t="shared" si="53"/>
        <v>1.1896253602305475</v>
      </c>
      <c r="BP121" s="1">
        <f>6*((O121-O130)/(O129-O130))+1</f>
        <v>1.0778306682284027</v>
      </c>
      <c r="BQ121" s="1">
        <f>6*((P121-P130)/(P129-P130))+1</f>
        <v>1.2731693363844394</v>
      </c>
      <c r="BR121" s="1">
        <f>6*((Q121-Q130)/(Q129-Q130))+1</f>
        <v>2.2506787330316742</v>
      </c>
      <c r="BS121" s="1">
        <f>6*((R121-R130)/(R129-R130))+1</f>
        <v>5.34104531684733</v>
      </c>
      <c r="BT121" s="1">
        <f>6*((U121-U130)/(U129-U130))+1</f>
        <v>2.3071981705283973</v>
      </c>
      <c r="BU121" s="1">
        <f t="shared" si="54"/>
        <v>1.1487221873456406</v>
      </c>
      <c r="BV121" s="1">
        <f t="shared" si="55"/>
        <v>3.7595812327490963</v>
      </c>
      <c r="BW121" s="1">
        <f>6*((Y121-Y130)/(Y129-Y130))+1</f>
        <v>4.1624219671376448</v>
      </c>
      <c r="BX121" s="1">
        <f>6*((Z121-Z130)/(Z129-Z130))+1</f>
        <v>1.8714718766327232</v>
      </c>
      <c r="BY121" s="1">
        <f>6*((AB121-AB130)/(AB129-AB130))+1</f>
        <v>3.0069463522206163</v>
      </c>
      <c r="BZ121" s="1">
        <f>6*((AC121-AC130)/(AC129-AC130))+1</f>
        <v>1.3475449533948689</v>
      </c>
      <c r="CA121" s="1">
        <f>6*((AD121-AD130)/(AD129-AD130))+1</f>
        <v>1</v>
      </c>
      <c r="CB121" s="1">
        <f>6*((AE121-AE130)/(AE129-AE130))+1</f>
        <v>1.2128549033087825</v>
      </c>
      <c r="CC121" s="1">
        <f>6*((AF121-AF130)/(AF129-AF130))+1</f>
        <v>1.2462071399400869</v>
      </c>
      <c r="CD121" s="1">
        <f>6*((AH121-AH130)/(AH129-AH130))+1</f>
        <v>1.7370463920211643</v>
      </c>
      <c r="CE121" s="1">
        <f t="shared" si="56"/>
        <v>3.8175899468118821</v>
      </c>
      <c r="CF121" s="1">
        <f>6*((AN121-AN129)/(AN130-AN129))+1</f>
        <v>4.4209700294971368</v>
      </c>
      <c r="CG121" s="1">
        <f>6*((AO121-AO129)/(AO130-AO129))+1</f>
        <v>5.7183586761850744</v>
      </c>
      <c r="CH121" s="1">
        <f>6*((AQ121-AQ129)/(AQ130-AQ129))+1</f>
        <v>6.726734239941357</v>
      </c>
      <c r="CI121" s="1">
        <f t="shared" si="57"/>
        <v>3.1703155183515781</v>
      </c>
      <c r="CJ121" s="1">
        <f>6*((AS121-AS130)/(AS129-AS130))+1</f>
        <v>2.893073318542752</v>
      </c>
      <c r="CK121" s="1">
        <f t="shared" si="58"/>
        <v>4.4530510978465907</v>
      </c>
      <c r="CL121" s="1">
        <f>6*((AV121-AV130)/(AV129-AV130))+1</f>
        <v>1.1010921789160513</v>
      </c>
      <c r="CM121" s="1">
        <f>6*((AW121-AW130)/(AW129-AW130))+1</f>
        <v>5.6709724455577373</v>
      </c>
      <c r="CN121" s="1">
        <f>6*((AY121-AY130)/(AY129-AY130))+1</f>
        <v>5.7304032575113881</v>
      </c>
      <c r="CO121" s="1">
        <f t="shared" si="59"/>
        <v>6.5227049180327867</v>
      </c>
      <c r="CP121" s="1">
        <f>6*((BB121-BB130)/(BB129-BB130))+1</f>
        <v>1.3358329396963691</v>
      </c>
      <c r="CQ121" s="1">
        <f>6*((BC121-BC130)/(BC129-BC130))+1</f>
        <v>1.1947467104295062</v>
      </c>
      <c r="CR121" s="1">
        <f t="shared" si="60"/>
        <v>3.1265756241584297</v>
      </c>
      <c r="CS121" s="62" t="s">
        <v>439</v>
      </c>
    </row>
    <row r="122" spans="1:97">
      <c r="A122" s="6" t="s">
        <v>316</v>
      </c>
      <c r="B122" s="5" t="s">
        <v>83</v>
      </c>
      <c r="C122" s="20">
        <v>32.04</v>
      </c>
      <c r="D122" s="20">
        <v>0.1482405824009381</v>
      </c>
      <c r="E122" s="23">
        <v>5.74</v>
      </c>
      <c r="F122" s="23">
        <v>1500.9</v>
      </c>
      <c r="G122" s="23">
        <v>19468.099999999999</v>
      </c>
      <c r="H122" s="21">
        <v>10.72</v>
      </c>
      <c r="I122" s="31">
        <v>-5871.7762349202021</v>
      </c>
      <c r="J122" s="31">
        <v>346323.64452896471</v>
      </c>
      <c r="K122" s="31">
        <v>102687.37076948748</v>
      </c>
      <c r="L122" s="1">
        <v>2478.6999999999998</v>
      </c>
      <c r="M122" s="1">
        <v>254.6</v>
      </c>
      <c r="N122" s="1">
        <v>0</v>
      </c>
      <c r="O122" s="1">
        <v>31.374468168270877</v>
      </c>
      <c r="P122" s="1">
        <v>1575.3</v>
      </c>
      <c r="Q122" s="1">
        <v>265.3</v>
      </c>
      <c r="R122" s="1">
        <v>0.94537889158455424</v>
      </c>
      <c r="S122" s="1">
        <v>2.6857440514592382E-3</v>
      </c>
      <c r="T122" s="19">
        <v>1.5634924512630087E-5</v>
      </c>
      <c r="U122" s="24">
        <v>23.816593724194878</v>
      </c>
      <c r="V122" s="1">
        <v>7.7064510816322746E-5</v>
      </c>
      <c r="W122" s="1">
        <v>1100</v>
      </c>
      <c r="X122" s="17">
        <v>2.5326623344896663E-2</v>
      </c>
      <c r="Y122" s="25">
        <v>0.24476278887965994</v>
      </c>
      <c r="Z122" s="25">
        <v>1.4248348161692963</v>
      </c>
      <c r="AA122" s="1">
        <v>8.3060536473347334E-4</v>
      </c>
      <c r="AB122" s="1">
        <v>2549.7278545952022</v>
      </c>
      <c r="AC122" s="1">
        <v>42442.302383638533</v>
      </c>
      <c r="AD122" s="1">
        <v>57.46</v>
      </c>
      <c r="AE122" s="24">
        <v>4639.0648267628903</v>
      </c>
      <c r="AF122" s="24">
        <v>6.9184540968388136E-2</v>
      </c>
      <c r="AG122" s="24">
        <v>0.3209515705621856</v>
      </c>
      <c r="AH122" s="24">
        <v>2.1608130160746568</v>
      </c>
      <c r="AI122" s="24">
        <v>1.3999120535496166</v>
      </c>
      <c r="AJ122" s="24">
        <v>78.312600771974388</v>
      </c>
      <c r="AK122" s="24">
        <v>15.537206234426151</v>
      </c>
      <c r="AL122" s="24">
        <v>3.8618263546196316</v>
      </c>
      <c r="AM122" s="24">
        <v>4.5283018867924527</v>
      </c>
      <c r="AN122" s="24">
        <v>14213.194444444445</v>
      </c>
      <c r="AO122" s="1">
        <v>1021.307385229541</v>
      </c>
      <c r="AP122" s="24">
        <v>3101.060606060606</v>
      </c>
      <c r="AQ122" s="24">
        <v>19.973748974569318</v>
      </c>
      <c r="AR122" s="24">
        <v>383.34482758620692</v>
      </c>
      <c r="AS122" s="24">
        <v>843.89894577612722</v>
      </c>
      <c r="AT122" s="26">
        <v>237.92250940538429</v>
      </c>
      <c r="AU122" s="24">
        <v>82947.774238801067</v>
      </c>
      <c r="AV122" s="24">
        <v>0.91173196075900353</v>
      </c>
      <c r="AW122" s="26">
        <v>0.90069543048922163</v>
      </c>
      <c r="AX122" s="24">
        <v>0.91183684006712273</v>
      </c>
      <c r="AY122" s="24">
        <v>4.4187877456330113E-2</v>
      </c>
      <c r="AZ122" s="24">
        <v>5.2429667519181589</v>
      </c>
      <c r="BA122" s="24">
        <v>0.88026312726995426</v>
      </c>
      <c r="BB122" s="24">
        <v>-0.96036995850937279</v>
      </c>
      <c r="BC122" s="26">
        <v>-0.98442997815704636</v>
      </c>
      <c r="BD122" s="26">
        <v>-0.62835230830749267</v>
      </c>
      <c r="BE122" s="26">
        <v>202827.68889162177</v>
      </c>
      <c r="BG122" s="1">
        <f t="shared" si="61"/>
        <v>3.6966119096509242</v>
      </c>
      <c r="BH122" s="1">
        <f t="shared" si="62"/>
        <v>5.5366870515680162</v>
      </c>
      <c r="BI122" s="1">
        <f t="shared" si="48"/>
        <v>6.7871972318339093</v>
      </c>
      <c r="BJ122" s="1">
        <f t="shared" si="49"/>
        <v>6.6280948200175578</v>
      </c>
      <c r="BK122" s="1">
        <f t="shared" si="63"/>
        <v>6.2930308428005892</v>
      </c>
      <c r="BL122" s="1">
        <f t="shared" si="50"/>
        <v>1</v>
      </c>
      <c r="BM122" s="1">
        <f t="shared" si="51"/>
        <v>1.6481076107955759</v>
      </c>
      <c r="BN122" s="1">
        <f t="shared" si="52"/>
        <v>1.1000468158346426</v>
      </c>
      <c r="BO122" s="1">
        <f t="shared" si="53"/>
        <v>2.4184438040345819</v>
      </c>
      <c r="BP122" s="1">
        <f>6*((O122-O130)/(O129-O130))+1</f>
        <v>3.2398225993283782</v>
      </c>
      <c r="BQ122" s="1">
        <f>6*((P122-P130)/(P129-P130))+1</f>
        <v>5.4144736842105265</v>
      </c>
      <c r="BR122" s="1">
        <f>6*((Q122-Q130)/(Q129-Q130))+1</f>
        <v>5.6280542986425344</v>
      </c>
      <c r="BS122" s="1">
        <f>6*((R122-R130)/(R129-R130))+1</f>
        <v>5.4758469459741637</v>
      </c>
      <c r="BT122" s="1">
        <f>6*((U122-U130)/(U129-U130))+1</f>
        <v>3.9588474952745702</v>
      </c>
      <c r="BU122" s="1">
        <f t="shared" si="54"/>
        <v>1.0175322197989329</v>
      </c>
      <c r="BV122" s="1">
        <f t="shared" si="55"/>
        <v>4.1404076658453937</v>
      </c>
      <c r="BW122" s="1">
        <f>6*((Y122-Y130)/(Y129-Y130))+1</f>
        <v>4.0742779876053072</v>
      </c>
      <c r="BX122" s="1">
        <f>6*((Z122-Z130)/(Z129-Z130))+1</f>
        <v>1.8796392070607302</v>
      </c>
      <c r="BY122" s="1">
        <f>6*((AB122-AB130)/(AB129-AB130))+1</f>
        <v>2.4970149372548169</v>
      </c>
      <c r="BZ122" s="1">
        <f>6*((AC122-AC130)/(AC129-AC130))+1</f>
        <v>3.8315994105802571</v>
      </c>
      <c r="CA122" s="1">
        <f>6*((AD122-AD130)/(AD129-AD130))+1</f>
        <v>7</v>
      </c>
      <c r="CB122" s="1">
        <f>6*((AE122-AE130)/(AE129-AE130))+1</f>
        <v>2.5799686593957172</v>
      </c>
      <c r="CC122" s="1">
        <f>6*((AF122-AF130)/(AF129-AF130))+1</f>
        <v>1.0490101765248723</v>
      </c>
      <c r="CD122" s="1">
        <f>6*((AH122-AH130)/(AH129-AH130))+1</f>
        <v>2.2854400344033379</v>
      </c>
      <c r="CE122" s="1">
        <f t="shared" si="56"/>
        <v>6.4707294405096123</v>
      </c>
      <c r="CF122" s="1">
        <f>6*((AN122-AN129)/(AN130-AN129))+1</f>
        <v>3.9889070964392745</v>
      </c>
      <c r="CG122" s="1">
        <f>6*((AO122-AO129)/(AO130-AO129))+1</f>
        <v>5.9915199211072645</v>
      </c>
      <c r="CH122" s="1">
        <f>6*((AQ122-AQ129)/(AQ130-AQ129))+1</f>
        <v>6.7792142108345956</v>
      </c>
      <c r="CI122" s="1">
        <f t="shared" si="57"/>
        <v>5.0606612340964094</v>
      </c>
      <c r="CJ122" s="1">
        <f>6*((AS122-AS130)/(AS129-AS130))+1</f>
        <v>1.1066883741554399</v>
      </c>
      <c r="CK122" s="1">
        <f t="shared" si="58"/>
        <v>5.2253081660997873</v>
      </c>
      <c r="CL122" s="1">
        <f>6*((AV122-AV130)/(AV129-AV130))+1</f>
        <v>3.7194774784327036</v>
      </c>
      <c r="CM122" s="1">
        <f>6*((AW122-AW130)/(AW129-AW130))+1</f>
        <v>6.3748099856901268</v>
      </c>
      <c r="CN122" s="1">
        <f>6*((AY122-AY130)/(AY129-AY130))+1</f>
        <v>5.7962712038615782</v>
      </c>
      <c r="CO122" s="1">
        <f t="shared" si="59"/>
        <v>6.3894040920716106</v>
      </c>
      <c r="CP122" s="1">
        <f>6*((BB122-BB130)/(BB129-BB130))+1</f>
        <v>1</v>
      </c>
      <c r="CQ122" s="1">
        <f>6*((BC122-BC130)/(BC129-BC130))+1</f>
        <v>1</v>
      </c>
      <c r="CR122" s="1">
        <f t="shared" si="60"/>
        <v>4.0022472057225338</v>
      </c>
      <c r="CS122" s="62" t="s">
        <v>390</v>
      </c>
    </row>
    <row r="123" spans="1:97">
      <c r="A123" s="6" t="s">
        <v>317</v>
      </c>
      <c r="B123" s="5" t="s">
        <v>227</v>
      </c>
      <c r="C123" s="20">
        <v>17.170000000000002</v>
      </c>
      <c r="D123" s="20">
        <v>2.769785681332047E-2</v>
      </c>
      <c r="E123" s="23">
        <v>13.83</v>
      </c>
      <c r="F123" s="23">
        <v>3608.8</v>
      </c>
      <c r="G123" s="23">
        <v>45367.6</v>
      </c>
      <c r="H123" s="21">
        <v>8.1</v>
      </c>
      <c r="I123" s="31">
        <v>0</v>
      </c>
      <c r="J123" s="31">
        <v>39349.245915742576</v>
      </c>
      <c r="K123" s="31">
        <v>61239.042063642424</v>
      </c>
      <c r="L123" s="1">
        <v>418.8</v>
      </c>
      <c r="M123" s="1">
        <v>34.9</v>
      </c>
      <c r="N123" s="1">
        <v>70.8</v>
      </c>
      <c r="O123" s="1">
        <v>0.73180108767073493</v>
      </c>
      <c r="P123" s="1">
        <v>312.60000000000002</v>
      </c>
      <c r="Q123" s="1">
        <v>54.6</v>
      </c>
      <c r="R123" s="1">
        <v>0.94593284448267856</v>
      </c>
      <c r="S123" s="1">
        <v>3.1758175925859094E-4</v>
      </c>
      <c r="T123" s="19">
        <v>8.3882061821079554E-6</v>
      </c>
      <c r="U123" s="24">
        <v>2.84</v>
      </c>
      <c r="V123" s="1">
        <v>4.6730557840066935E-3</v>
      </c>
      <c r="W123" s="1">
        <v>685.84474885844759</v>
      </c>
      <c r="X123" s="17">
        <v>1.3152707293545274E-2</v>
      </c>
      <c r="Y123" s="25">
        <v>0.14286233555620798</v>
      </c>
      <c r="Z123" s="25">
        <v>1.3775094522192557</v>
      </c>
      <c r="AA123" s="1">
        <v>1.5182653189615401E-3</v>
      </c>
      <c r="AB123" s="1">
        <v>1875.3876050273316</v>
      </c>
      <c r="AC123" s="1">
        <v>11827.175185577709</v>
      </c>
      <c r="AD123" s="1">
        <v>54.47</v>
      </c>
      <c r="AE123" s="24">
        <v>7631.484126058408</v>
      </c>
      <c r="AF123" s="24">
        <v>9.5066336730556828E-3</v>
      </c>
      <c r="AG123" s="24">
        <v>7.2549723968176785E-2</v>
      </c>
      <c r="AH123" s="24">
        <v>0.12099987417690727</v>
      </c>
      <c r="AI123" s="24">
        <v>1.9905213270142181</v>
      </c>
      <c r="AJ123" s="24">
        <v>74.299934292384904</v>
      </c>
      <c r="AK123" s="24">
        <v>17.782997106068866</v>
      </c>
      <c r="AL123" s="24">
        <v>2.3570859371723358</v>
      </c>
      <c r="AM123" s="24">
        <v>13.364779874213838</v>
      </c>
      <c r="AN123" s="24">
        <v>22352.8125</v>
      </c>
      <c r="AO123" s="1">
        <v>1515.4449152542372</v>
      </c>
      <c r="AP123" s="24">
        <v>4705.855263157895</v>
      </c>
      <c r="AQ123" s="24">
        <v>24.93452685421995</v>
      </c>
      <c r="AR123" s="24">
        <v>468.73684210526318</v>
      </c>
      <c r="AS123" s="24">
        <v>890.30521519942954</v>
      </c>
      <c r="AT123" s="26">
        <v>22.08055474003551</v>
      </c>
      <c r="AU123" s="24">
        <v>33069.594669512255</v>
      </c>
      <c r="AV123" s="24">
        <v>0.97856897780358421</v>
      </c>
      <c r="AW123" s="26">
        <v>0.97475520599646337</v>
      </c>
      <c r="AX123" s="24">
        <v>0.96810419910792056</v>
      </c>
      <c r="AY123" s="24">
        <v>4.3211475419943565E-2</v>
      </c>
      <c r="AZ123" s="24">
        <v>10.882528324388788</v>
      </c>
      <c r="BA123" s="24">
        <v>0.15819408223432146</v>
      </c>
      <c r="BB123" s="24">
        <v>-0.60036837357597694</v>
      </c>
      <c r="BC123" s="26">
        <v>-0.93370126643604767</v>
      </c>
      <c r="BD123" s="26">
        <v>-0.61435689189037457</v>
      </c>
      <c r="BE123" s="26">
        <v>85365.79778398457</v>
      </c>
      <c r="BG123" s="1">
        <f t="shared" si="61"/>
        <v>5.9866529774127315</v>
      </c>
      <c r="BH123" s="1">
        <f t="shared" si="62"/>
        <v>1.7379636922302872</v>
      </c>
      <c r="BI123" s="1">
        <f t="shared" si="48"/>
        <v>5.3875432525951563</v>
      </c>
      <c r="BJ123" s="1">
        <f t="shared" si="49"/>
        <v>5.9117108952391746</v>
      </c>
      <c r="BK123" s="1">
        <f t="shared" si="63"/>
        <v>5.0973519895664614</v>
      </c>
      <c r="BL123" s="1">
        <f t="shared" si="50"/>
        <v>1.0199127146164999</v>
      </c>
      <c r="BM123" s="1">
        <f t="shared" si="51"/>
        <v>1.0667175097468125</v>
      </c>
      <c r="BN123" s="1">
        <f t="shared" si="52"/>
        <v>1.0563517090155159</v>
      </c>
      <c r="BO123" s="1">
        <f t="shared" si="53"/>
        <v>1.1521613832853026</v>
      </c>
      <c r="BP123" s="1">
        <f>6*((O123-O130)/(O129-O130))+1</f>
        <v>1.0498530345295563</v>
      </c>
      <c r="BQ123" s="1">
        <f>6*((P123-P130)/(P129-P130))+1</f>
        <v>1.8026315789473686</v>
      </c>
      <c r="BR123" s="1">
        <f>6*((Q123-Q130)/(Q129-Q130))+1</f>
        <v>1.8144796380090498</v>
      </c>
      <c r="BS123" s="1">
        <f>6*((R123-R130)/(R129-R130))+1</f>
        <v>5.4964071550576286</v>
      </c>
      <c r="BT123" s="1">
        <f>6*((U123-U130)/(U129-U130))+1</f>
        <v>1.3528265621814417</v>
      </c>
      <c r="BU123" s="1">
        <f t="shared" si="54"/>
        <v>2.0631228339741456</v>
      </c>
      <c r="BV123" s="1">
        <f t="shared" si="55"/>
        <v>2.6308870807127618</v>
      </c>
      <c r="BW123" s="1">
        <f>6*((Y123-Y130)/(Y129-Y130))+1</f>
        <v>2.7943844138590426</v>
      </c>
      <c r="BX123" s="1">
        <f>6*((Z123-Z130)/(Z129-Z130))+1</f>
        <v>1.8791142475459739</v>
      </c>
      <c r="BY123" s="1">
        <f>6*((AB123-AB130)/(AB129-AB130))+1</f>
        <v>2.1010913391437889</v>
      </c>
      <c r="BZ123" s="1">
        <f>6*((AC123-AC130)/(AC129-AC130))+1</f>
        <v>1.7872269833989569</v>
      </c>
      <c r="CA123" s="1">
        <f>6*((AD123-AD130)/(AD129-AD130))+1</f>
        <v>1</v>
      </c>
      <c r="CB123" s="1">
        <f>6*((AE123-AE130)/(AE129-AE130))+1</f>
        <v>3.6059596078981304</v>
      </c>
      <c r="CC123" s="1">
        <f>6*((AF123-AF130)/(AF129-AF130))+1</f>
        <v>1.0030236650291156</v>
      </c>
      <c r="CD123" s="1">
        <f>6*((AH123-AH130)/(AH129-AH130))+1</f>
        <v>1.6426692766325632</v>
      </c>
      <c r="CE123" s="1">
        <f t="shared" si="56"/>
        <v>4.4468127291300252</v>
      </c>
      <c r="CF123" s="1">
        <f>6*((AN123-AN129)/(AN130-AN129))+1</f>
        <v>2.1692209846015711</v>
      </c>
      <c r="CG123" s="1">
        <f>6*((AO123-AO129)/(AO130-AO129))+1</f>
        <v>5.5035886063335369</v>
      </c>
      <c r="CH123" s="1">
        <f>6*((AQ123-AQ129)/(AQ130-AQ129))+1</f>
        <v>6.6490962744641404</v>
      </c>
      <c r="CI123" s="1">
        <f t="shared" si="57"/>
        <v>6.0503948215677639</v>
      </c>
      <c r="CJ123" s="1">
        <f>6*((AS123-AS130)/(AS129-AS130))+1</f>
        <v>1.1335128908467191</v>
      </c>
      <c r="CK123" s="1">
        <f t="shared" si="58"/>
        <v>6.8061920028864797</v>
      </c>
      <c r="CL123" s="1">
        <f>6*((AV123-AV130)/(AV129-AV130))+1</f>
        <v>6.6519522896238321</v>
      </c>
      <c r="CM123" s="1">
        <f>6*((AW123-AW130)/(AW129-AW130))+1</f>
        <v>7</v>
      </c>
      <c r="CN123" s="1">
        <f>6*((AY123-AY130)/(AY129-AY130))+1</f>
        <v>5.7262381308464878</v>
      </c>
      <c r="CO123" s="1">
        <f t="shared" si="59"/>
        <v>5.732620751341682</v>
      </c>
      <c r="CP123" s="1">
        <f>6*((BB123-BB130)/(BB129-BB130))+1</f>
        <v>1.6733265652352571</v>
      </c>
      <c r="CQ123" s="1">
        <f>6*((BC123-BC130)/(BC129-BC130))+1</f>
        <v>1.1793853493726612</v>
      </c>
      <c r="CR123" s="1">
        <f t="shared" si="60"/>
        <v>3.2746590523480434</v>
      </c>
      <c r="CS123" s="62" t="s">
        <v>391</v>
      </c>
    </row>
    <row r="124" spans="1:97">
      <c r="A124" s="6" t="s">
        <v>318</v>
      </c>
      <c r="B124" s="5" t="s">
        <v>312</v>
      </c>
      <c r="C124" s="20">
        <v>31.53</v>
      </c>
      <c r="D124" s="20">
        <v>2.0229653360210216E-2</v>
      </c>
      <c r="E124" s="23">
        <v>37.99</v>
      </c>
      <c r="F124" s="23">
        <v>3835.7</v>
      </c>
      <c r="G124" s="23">
        <v>8277.1</v>
      </c>
      <c r="H124" s="21">
        <v>5.61</v>
      </c>
      <c r="I124" s="31">
        <v>0</v>
      </c>
      <c r="J124" s="31">
        <v>45270.166914340902</v>
      </c>
      <c r="K124" s="31">
        <v>110985.50382895808</v>
      </c>
      <c r="L124" s="1">
        <v>13.4</v>
      </c>
      <c r="M124" s="1">
        <v>21.1</v>
      </c>
      <c r="N124" s="1">
        <v>0</v>
      </c>
      <c r="O124" s="1">
        <v>0.62046002663691013</v>
      </c>
      <c r="P124" s="1">
        <v>64.099999999999994</v>
      </c>
      <c r="Q124" s="1">
        <v>31.4</v>
      </c>
      <c r="R124" s="1">
        <v>0.91643223564454745</v>
      </c>
      <c r="S124" s="1">
        <v>0</v>
      </c>
      <c r="T124" s="19">
        <v>3.5995824484359817E-5</v>
      </c>
      <c r="U124" s="24">
        <v>3.7110449107705028</v>
      </c>
      <c r="V124" s="1">
        <v>1.4081637771651619E-3</v>
      </c>
      <c r="W124" s="1">
        <v>1184.2105263157896</v>
      </c>
      <c r="X124" s="17">
        <v>2.0301645009178935E-2</v>
      </c>
      <c r="Y124" s="25">
        <v>0.22472193225585832</v>
      </c>
      <c r="Z124" s="25">
        <v>1.9049771428571427</v>
      </c>
      <c r="AA124" s="1">
        <v>3.5995824484359817E-5</v>
      </c>
      <c r="AB124" s="1">
        <v>3686.4223750044994</v>
      </c>
      <c r="AC124" s="1">
        <v>397.3147947807667</v>
      </c>
      <c r="AD124" s="1">
        <v>54.47</v>
      </c>
      <c r="AE124" s="24">
        <v>39.595342063421796</v>
      </c>
      <c r="AF124" s="24">
        <v>2.9192613656815807</v>
      </c>
      <c r="AG124" s="24">
        <v>0.11558915234669405</v>
      </c>
      <c r="AH124" s="24">
        <v>0.32871386919117385</v>
      </c>
      <c r="AI124" s="24">
        <v>2.2785356898599765</v>
      </c>
      <c r="AJ124" s="24">
        <v>71.685684460602573</v>
      </c>
      <c r="AK124" s="24">
        <v>24.405169000395954</v>
      </c>
      <c r="AL124" s="24">
        <v>4.6074655339980568</v>
      </c>
      <c r="AM124" s="24">
        <v>4.4247787610619467</v>
      </c>
      <c r="AN124" s="24">
        <v>1736.3125</v>
      </c>
      <c r="AO124" s="1">
        <v>555.62</v>
      </c>
      <c r="AP124" s="24">
        <v>2137</v>
      </c>
      <c r="AQ124" s="24">
        <v>12.69559585492228</v>
      </c>
      <c r="AR124" s="24">
        <v>124.16666666666667</v>
      </c>
      <c r="AS124" s="24">
        <v>2099.5007253158633</v>
      </c>
      <c r="AT124" s="26">
        <v>0</v>
      </c>
      <c r="AU124" s="24">
        <v>14301.673617967917</v>
      </c>
      <c r="AV124" s="24">
        <v>0.91626297577854676</v>
      </c>
      <c r="AW124" s="26">
        <v>0.51453287197231834</v>
      </c>
      <c r="AX124" s="24">
        <v>0.62941176470588234</v>
      </c>
      <c r="AY124" s="24">
        <v>5.3395656025806822E-2</v>
      </c>
      <c r="AZ124" s="24">
        <v>5.2493438320209975</v>
      </c>
      <c r="BA124" s="24">
        <v>-0.70983195242416985</v>
      </c>
      <c r="BB124" s="24">
        <v>-2.6212121371902798E-2</v>
      </c>
      <c r="BC124" s="26">
        <v>-0.49628317050116427</v>
      </c>
      <c r="BD124" s="26">
        <v>-0.99672238366535382</v>
      </c>
      <c r="BE124" s="26">
        <v>71743.372116425904</v>
      </c>
      <c r="BG124" s="1">
        <f t="shared" si="61"/>
        <v>3.7751540041067759</v>
      </c>
      <c r="BH124" s="1">
        <f t="shared" si="62"/>
        <v>1.5026144517736668</v>
      </c>
      <c r="BI124" s="1">
        <f t="shared" si="48"/>
        <v>1.207612456747404</v>
      </c>
      <c r="BJ124" s="1">
        <f t="shared" si="49"/>
        <v>5.8345974114248484</v>
      </c>
      <c r="BK124" s="1">
        <f t="shared" si="63"/>
        <v>6.8096756446903211</v>
      </c>
      <c r="BL124" s="1">
        <f t="shared" si="50"/>
        <v>1.0199127146164999</v>
      </c>
      <c r="BM124" s="1">
        <f t="shared" si="51"/>
        <v>1.0779313597396065</v>
      </c>
      <c r="BN124" s="1">
        <f t="shared" si="52"/>
        <v>1.1087947635023554</v>
      </c>
      <c r="BO124" s="1">
        <f t="shared" si="53"/>
        <v>1.0726224783861671</v>
      </c>
      <c r="BP124" s="1">
        <f>6*((O124-O130)/(O129-O130))+1</f>
        <v>1.0418957136365961</v>
      </c>
      <c r="BQ124" s="1">
        <f>6*((P124-P130)/(P129-P130))+1</f>
        <v>1.0918192219679634</v>
      </c>
      <c r="BR124" s="1">
        <f>6*((Q124-Q130)/(Q129-Q130))+1</f>
        <v>1.3945701357466063</v>
      </c>
      <c r="BS124" s="1">
        <f>6*((R124-R130)/(R129-R130))+1</f>
        <v>4.4014788897570671</v>
      </c>
      <c r="BT124" s="1">
        <f>6*((U124-U130)/(U129-U130))+1</f>
        <v>1.4610405697070745</v>
      </c>
      <c r="BU124" s="1">
        <f t="shared" si="54"/>
        <v>1.3203580557722314</v>
      </c>
      <c r="BV124" s="1">
        <f t="shared" si="55"/>
        <v>3.5173289288461023</v>
      </c>
      <c r="BW124" s="1">
        <f>6*((Y124-Y130)/(Y129-Y130))+1</f>
        <v>3.8225601319078915</v>
      </c>
      <c r="BX124" s="1">
        <f>6*((Z124-Z130)/(Z129-Z130))+1</f>
        <v>1.8849652153952499</v>
      </c>
      <c r="BY124" s="1">
        <f>6*((AB124-AB130)/(AB129-AB130))+1</f>
        <v>3.1643993693155372</v>
      </c>
      <c r="BZ124" s="1">
        <f>6*((AC124-AC130)/(AC129-AC130))+1</f>
        <v>1.0239803936230039</v>
      </c>
      <c r="CA124" s="1">
        <f>6*((AD124-AD130)/(AD129-AD130))+1</f>
        <v>1</v>
      </c>
      <c r="CB124" s="1">
        <f>6*((AE124-AE130)/(AE129-AE130))+1</f>
        <v>1.0029790776463701</v>
      </c>
      <c r="CC124" s="1">
        <f>6*((AF124-AF130)/(AF129-AF130))+1</f>
        <v>3.2452180632198844</v>
      </c>
      <c r="CD124" s="1">
        <f>6*((AH124-AH130)/(AH129-AH130))+1</f>
        <v>1.7081225670504792</v>
      </c>
      <c r="CE124" s="1">
        <f t="shared" si="56"/>
        <v>3.1282321919290288</v>
      </c>
      <c r="CF124" s="1">
        <f>6*((AN124-AN129)/(AN130-AN129))+1</f>
        <v>6.7782282462010777</v>
      </c>
      <c r="CG124" s="1">
        <f>6*((AO124-AO129)/(AO130-AO129))+1</f>
        <v>6.4513584161457462</v>
      </c>
      <c r="CH124" s="1">
        <f>6*((AQ124-AQ129)/(AQ130-AQ129))+1</f>
        <v>6.9701153734126233</v>
      </c>
      <c r="CI124" s="1">
        <f t="shared" si="57"/>
        <v>2.0566645202833227</v>
      </c>
      <c r="CJ124" s="1">
        <f>6*((AS124-AS130)/(AS129-AS130))+1</f>
        <v>1.832472008811306</v>
      </c>
      <c r="CK124" s="1">
        <f t="shared" si="58"/>
        <v>6.9679158537936257</v>
      </c>
      <c r="CL124" s="1">
        <f>6*((AV124-AV130)/(AV129-AV130))+1</f>
        <v>3.9182758090804741</v>
      </c>
      <c r="CM124" s="1">
        <f>6*((AW124-AW130)/(AW129-AW130))+1</f>
        <v>3.1149435624991293</v>
      </c>
      <c r="CN124" s="1">
        <f>6*((AY124-AY130)/(AY129-AY130))+1</f>
        <v>6.4567051284459644</v>
      </c>
      <c r="CO124" s="1">
        <f t="shared" si="59"/>
        <v>6.3886614173228349</v>
      </c>
      <c r="CP124" s="1">
        <f>6*((BB124-BB130)/(BB129-BB130))+1</f>
        <v>2.7471958852173946</v>
      </c>
      <c r="CQ124" s="1">
        <f>6*((BC124-BC130)/(BC129-BC130))+1</f>
        <v>2.7261701049713896</v>
      </c>
      <c r="CR124" s="1">
        <f t="shared" si="60"/>
        <v>3.0817991928836119</v>
      </c>
      <c r="CS124" s="62" t="s">
        <v>391</v>
      </c>
    </row>
    <row r="125" spans="1:97">
      <c r="A125" s="6" t="s">
        <v>319</v>
      </c>
      <c r="B125" s="5" t="s">
        <v>320</v>
      </c>
      <c r="C125" s="20">
        <v>15.77</v>
      </c>
      <c r="D125" s="20">
        <v>4.2804751217910119E-3</v>
      </c>
      <c r="E125" s="23">
        <v>37.67</v>
      </c>
      <c r="F125" s="23">
        <v>5521.2</v>
      </c>
      <c r="G125" s="23">
        <v>11398.7</v>
      </c>
      <c r="H125" s="21">
        <v>5.15</v>
      </c>
      <c r="I125" s="31">
        <v>1629.6685913773365</v>
      </c>
      <c r="J125" s="31">
        <v>4122.3519687096123</v>
      </c>
      <c r="K125" s="31">
        <v>24535.226092881268</v>
      </c>
      <c r="L125" s="1">
        <v>11.1</v>
      </c>
      <c r="M125" s="1">
        <v>8.5</v>
      </c>
      <c r="N125" s="1">
        <v>0</v>
      </c>
      <c r="O125" s="1">
        <v>9.3010016968635395E-2</v>
      </c>
      <c r="P125" s="1">
        <v>72.900000000000006</v>
      </c>
      <c r="Q125" s="1">
        <v>15.9</v>
      </c>
      <c r="R125" s="1">
        <v>0.88841070952507906</v>
      </c>
      <c r="S125" s="1">
        <v>0</v>
      </c>
      <c r="T125" s="19">
        <v>2.1895013410695714E-5</v>
      </c>
      <c r="U125" s="24">
        <v>5.9906907347229925</v>
      </c>
      <c r="V125" s="1">
        <v>5.246019186394996E-3</v>
      </c>
      <c r="W125" s="1">
        <v>1000.0000000000001</v>
      </c>
      <c r="X125" s="17">
        <v>7.4443045596365425E-3</v>
      </c>
      <c r="Y125" s="25">
        <v>0.13175324319886145</v>
      </c>
      <c r="Z125" s="25">
        <v>1.3900468128267145</v>
      </c>
      <c r="AA125" s="1">
        <v>4.1600525480321856E-4</v>
      </c>
      <c r="AB125" s="1">
        <v>2972.7694920356889</v>
      </c>
      <c r="AC125" s="1">
        <v>366.0678355876845</v>
      </c>
      <c r="AD125" s="1">
        <v>54.47</v>
      </c>
      <c r="AE125" s="24">
        <v>184.20050839179356</v>
      </c>
      <c r="AF125" s="24">
        <v>0.65247139963873235</v>
      </c>
      <c r="AG125" s="24">
        <v>0.1201855635245596</v>
      </c>
      <c r="AH125" s="24">
        <v>0.1359680332804204</v>
      </c>
      <c r="AI125" s="24">
        <v>2.4106409765175982</v>
      </c>
      <c r="AJ125" s="24">
        <v>67.466199573047234</v>
      </c>
      <c r="AK125" s="24">
        <v>30.663966281679347</v>
      </c>
      <c r="AL125" s="24">
        <v>2.8682467568011383</v>
      </c>
      <c r="AM125" s="24">
        <v>7.8543377365226705</v>
      </c>
      <c r="AN125" s="24">
        <v>2768.030303030303</v>
      </c>
      <c r="AO125" s="1">
        <v>1156.2658227848101</v>
      </c>
      <c r="AP125" s="24">
        <v>3044.8333333333335</v>
      </c>
      <c r="AQ125" s="24">
        <v>20.386697602474865</v>
      </c>
      <c r="AR125" s="24">
        <v>119.16666666666667</v>
      </c>
      <c r="AS125" s="24">
        <v>1975.485155728283</v>
      </c>
      <c r="AT125" s="26">
        <v>179.24818260441185</v>
      </c>
      <c r="AU125" s="24">
        <v>4007.5300847083531</v>
      </c>
      <c r="AV125" s="24">
        <v>0.85314825990746324</v>
      </c>
      <c r="AW125" s="26">
        <v>0.53496948970696712</v>
      </c>
      <c r="AX125" s="24">
        <v>0.21558371890297057</v>
      </c>
      <c r="AY125" s="24">
        <v>4.1538299113648952E-2</v>
      </c>
      <c r="AZ125" s="24">
        <v>10.240112994350282</v>
      </c>
      <c r="BA125" s="24">
        <v>-8.7900648724335811E-2</v>
      </c>
      <c r="BB125" s="24">
        <v>-0.27706080534672894</v>
      </c>
      <c r="BC125" s="26">
        <v>-0.91933147145130822</v>
      </c>
      <c r="BD125" s="26">
        <v>-0.52898520428832485</v>
      </c>
      <c r="BE125" s="26">
        <v>15692.8810214637</v>
      </c>
      <c r="BG125" s="1">
        <f t="shared" si="61"/>
        <v>6.2022587268993847</v>
      </c>
      <c r="BH125" s="1">
        <f t="shared" si="62"/>
        <v>1</v>
      </c>
      <c r="BI125" s="1">
        <f t="shared" si="48"/>
        <v>1.2629757785467122</v>
      </c>
      <c r="BJ125" s="1">
        <f t="shared" si="49"/>
        <v>5.261768954091024</v>
      </c>
      <c r="BK125" s="1">
        <f t="shared" si="63"/>
        <v>6.6655635534045574</v>
      </c>
      <c r="BL125" s="1">
        <f t="shared" si="50"/>
        <v>1.0254393430643924</v>
      </c>
      <c r="BM125" s="1">
        <f t="shared" si="51"/>
        <v>1</v>
      </c>
      <c r="BN125" s="1">
        <f t="shared" si="52"/>
        <v>1.017658299423688</v>
      </c>
      <c r="BO125" s="1">
        <f t="shared" si="53"/>
        <v>1</v>
      </c>
      <c r="BP125" s="1">
        <f>6*((O125-O130)/(O129-O130))+1</f>
        <v>1.0041999260901635</v>
      </c>
      <c r="BQ125" s="1">
        <f>6*((P125-P130)/(P129-P130))+1</f>
        <v>1.1169908466819223</v>
      </c>
      <c r="BR125" s="1">
        <f>6*((Q125-Q130)/(Q129-Q130))+1</f>
        <v>1.114027149321267</v>
      </c>
      <c r="BS125" s="1">
        <f>6*((R125-R130)/(R129-R130))+1</f>
        <v>3.3614474397821645</v>
      </c>
      <c r="BT125" s="1">
        <f>6*((U125-U130)/(U129-U130))+1</f>
        <v>1.7442516961353975</v>
      </c>
      <c r="BU125" s="1">
        <f t="shared" si="54"/>
        <v>2.1934723320895415</v>
      </c>
      <c r="BV125" s="1">
        <f t="shared" si="55"/>
        <v>1.9230662448605149</v>
      </c>
      <c r="BW125" s="1">
        <f>6*((Y125-Y130)/(Y129-Y130))+1</f>
        <v>2.6548516104750437</v>
      </c>
      <c r="BX125" s="1">
        <f>6*((Z125-Z130)/(Z129-Z130))+1</f>
        <v>1.8792533189907865</v>
      </c>
      <c r="BY125" s="1">
        <f>6*((AB125-AB130)/(AB129-AB130))+1</f>
        <v>2.7453942492617007</v>
      </c>
      <c r="BZ125" s="1">
        <f>6*((AC125-AC130)/(AC129-AC130))+1</f>
        <v>1.0218938296380062</v>
      </c>
      <c r="CA125" s="1">
        <f>6*((AD125-AD130)/(AD129-AD130))+1</f>
        <v>1</v>
      </c>
      <c r="CB125" s="1">
        <f>6*((AE125-AE130)/(AE129-AE130))+1</f>
        <v>1.0525588914761108</v>
      </c>
      <c r="CC125" s="1">
        <f>6*((AF125-AF130)/(AF129-AF130))+1</f>
        <v>1.4984784814174184</v>
      </c>
      <c r="CD125" s="1">
        <f>6*((AH125-AH130)/(AH129-AH130))+1</f>
        <v>1.6473859316887451</v>
      </c>
      <c r="CE125" s="1">
        <f t="shared" si="56"/>
        <v>1</v>
      </c>
      <c r="CF125" s="1">
        <f>6*((AN125-AN129)/(AN130-AN129))+1</f>
        <v>6.5475782888325549</v>
      </c>
      <c r="CG125" s="1">
        <f>6*((AO125-AO129)/(AO130-AO129))+1</f>
        <v>5.8582565199791219</v>
      </c>
      <c r="CH125" s="1">
        <f>6*((AQ125-AQ129)/(AQ130-AQ129))+1</f>
        <v>6.7683828403129507</v>
      </c>
      <c r="CI125" s="1">
        <f t="shared" si="57"/>
        <v>1.998712169993561</v>
      </c>
      <c r="CJ125" s="1">
        <f>6*((AS125-AS130)/(AS129-AS130))+1</f>
        <v>1.7607864853309347</v>
      </c>
      <c r="CK125" s="1">
        <f t="shared" si="58"/>
        <v>5.6550545285148832</v>
      </c>
      <c r="CL125" s="1">
        <f>6*((AV125-AV130)/(AV129-AV130))+1</f>
        <v>1.1491170002128313</v>
      </c>
      <c r="CM125" s="1">
        <f>6*((AW125-AW130)/(AW129-AW130))+1</f>
        <v>3.2874632500955516</v>
      </c>
      <c r="CN125" s="1">
        <f>6*((AY125-AY130)/(AY129-AY130))+1</f>
        <v>5.6062284687819766</v>
      </c>
      <c r="CO125" s="1">
        <f t="shared" si="59"/>
        <v>5.8074364406779662</v>
      </c>
      <c r="CP125" s="1">
        <f>6*((BB125-BB130)/(BB129-BB130))+1</f>
        <v>2.2780227208664563</v>
      </c>
      <c r="CQ125" s="1">
        <f>6*((BC125-BC130)/(BC129-BC130))+1</f>
        <v>1.2301993875435531</v>
      </c>
      <c r="CR125" s="1">
        <f t="shared" si="60"/>
        <v>2.6848695866075913</v>
      </c>
      <c r="CS125" s="62" t="s">
        <v>391</v>
      </c>
    </row>
    <row r="126" spans="1:97">
      <c r="A126" s="6" t="s">
        <v>321</v>
      </c>
      <c r="B126" s="5" t="s">
        <v>165</v>
      </c>
      <c r="C126" s="20">
        <v>17.95</v>
      </c>
      <c r="D126" s="20">
        <v>4.8159749412685984E-2</v>
      </c>
      <c r="E126" s="23">
        <v>14.58</v>
      </c>
      <c r="F126" s="23">
        <v>1439</v>
      </c>
      <c r="G126" s="23">
        <v>5756</v>
      </c>
      <c r="H126" s="21">
        <v>8.82</v>
      </c>
      <c r="I126" s="31">
        <v>0</v>
      </c>
      <c r="J126" s="31">
        <v>21358.840499366597</v>
      </c>
      <c r="K126" s="31">
        <v>26402.158961974044</v>
      </c>
      <c r="L126" s="1">
        <v>5.0999999999999996</v>
      </c>
      <c r="M126" s="1">
        <v>18.8</v>
      </c>
      <c r="N126" s="1">
        <v>0</v>
      </c>
      <c r="O126" s="1">
        <v>0.24588880187940484</v>
      </c>
      <c r="P126" s="1">
        <v>61.5</v>
      </c>
      <c r="Q126" s="1">
        <v>35</v>
      </c>
      <c r="R126" s="1">
        <v>0.96273893055891602</v>
      </c>
      <c r="S126" s="1">
        <v>0</v>
      </c>
      <c r="T126" s="19">
        <v>0</v>
      </c>
      <c r="U126" s="24">
        <v>48.295683563748085</v>
      </c>
      <c r="V126" s="1">
        <v>2.582416672103645E-3</v>
      </c>
      <c r="W126" s="1">
        <v>899.99999999999989</v>
      </c>
      <c r="X126" s="17">
        <v>3.5238841033672671E-3</v>
      </c>
      <c r="Y126" s="25">
        <v>3.1127642913077524E-2</v>
      </c>
      <c r="Z126" s="25">
        <v>247.55203389830513</v>
      </c>
      <c r="AA126" s="1">
        <v>7.8308535630383712E-4</v>
      </c>
      <c r="AB126" s="1">
        <v>3166.0043069694598</v>
      </c>
      <c r="AC126" s="1">
        <v>148.89556444747606</v>
      </c>
      <c r="AD126" s="1">
        <v>54.47</v>
      </c>
      <c r="AE126" s="24">
        <v>1199.180397760555</v>
      </c>
      <c r="AF126" s="24">
        <v>0.23492560689115113</v>
      </c>
      <c r="AG126" s="24">
        <v>0.2817181827158704</v>
      </c>
      <c r="AH126" s="24">
        <v>4.5800704776820673</v>
      </c>
      <c r="AI126" s="24">
        <v>1.9870790916209868</v>
      </c>
      <c r="AJ126" s="24">
        <v>72.640955364134697</v>
      </c>
      <c r="AK126" s="24">
        <v>19.675019577133909</v>
      </c>
      <c r="AL126" s="24">
        <v>2.9365700861393895</v>
      </c>
      <c r="AM126" s="24">
        <v>36.036036036036037</v>
      </c>
      <c r="AN126" s="24">
        <v>5108</v>
      </c>
      <c r="AO126" s="1">
        <v>3405.3333333333335</v>
      </c>
      <c r="AP126" s="24">
        <v>0</v>
      </c>
      <c r="AQ126" s="24">
        <v>24.833333333333332</v>
      </c>
      <c r="AR126" s="24">
        <v>360</v>
      </c>
      <c r="AS126" s="24">
        <v>11039.296322435395</v>
      </c>
      <c r="AT126" s="26">
        <v>0</v>
      </c>
      <c r="AU126" s="24">
        <v>14574.742017176592</v>
      </c>
      <c r="AV126" s="24">
        <v>0.90873460246360582</v>
      </c>
      <c r="AW126" s="26">
        <v>0.89977603583426646</v>
      </c>
      <c r="AX126" s="24">
        <v>0.88689809630459127</v>
      </c>
      <c r="AY126" s="24">
        <v>5.1143510543428687E-2</v>
      </c>
      <c r="AZ126" s="24">
        <v>0</v>
      </c>
      <c r="BA126" s="24">
        <v>0.8049702575283143</v>
      </c>
      <c r="BB126" s="24">
        <v>-0.31996582755944708</v>
      </c>
      <c r="BC126" s="26">
        <v>-0.68074447571356456</v>
      </c>
      <c r="BD126" s="26">
        <v>-0.55790093347910186</v>
      </c>
      <c r="BE126" s="26">
        <v>37420.347938546387</v>
      </c>
      <c r="BG126" s="1">
        <f t="shared" si="61"/>
        <v>5.8665297741273106</v>
      </c>
      <c r="BH126" s="1">
        <f t="shared" si="62"/>
        <v>2.3827895746264129</v>
      </c>
      <c r="BI126" s="1">
        <f t="shared" si="48"/>
        <v>5.2577854671280271</v>
      </c>
      <c r="BJ126" s="1">
        <f t="shared" si="49"/>
        <v>6.6491319493613519</v>
      </c>
      <c r="BK126" s="1">
        <f t="shared" si="63"/>
        <v>6.9260649941715302</v>
      </c>
      <c r="BL126" s="1">
        <f t="shared" si="50"/>
        <v>1.0199127146164999</v>
      </c>
      <c r="BM126" s="1">
        <f t="shared" si="51"/>
        <v>1.032644819417631</v>
      </c>
      <c r="BN126" s="1">
        <f t="shared" si="52"/>
        <v>1.0196264326074911</v>
      </c>
      <c r="BO126" s="1">
        <f t="shared" si="53"/>
        <v>1.0593659942363112</v>
      </c>
      <c r="BP126" s="1">
        <f>6*((O126-O130)/(O129-O130))+1</f>
        <v>1.0151258642657595</v>
      </c>
      <c r="BQ126" s="1">
        <f>6*((P126-P130)/(P129-P130))+1</f>
        <v>1.0843821510297482</v>
      </c>
      <c r="BR126" s="1">
        <f>6*((Q126-Q130)/(Q129-Q130))+1</f>
        <v>1.4597285067873302</v>
      </c>
      <c r="BS126" s="1">
        <f>6*((R126-R130)/(R129-R130))+1</f>
        <v>6.1201725415591346</v>
      </c>
      <c r="BT126" s="1">
        <f>6*((U126-U130)/(U129-U130))+1</f>
        <v>7</v>
      </c>
      <c r="BU126" s="1">
        <f t="shared" si="54"/>
        <v>1.5875012535362829</v>
      </c>
      <c r="BV126" s="1">
        <f t="shared" si="55"/>
        <v>1.4369486015195618</v>
      </c>
      <c r="BW126" s="1">
        <f>6*((Y126-Y130)/(Y129-Y130))+1</f>
        <v>1.3909704896391011</v>
      </c>
      <c r="BX126" s="1">
        <f>6*((Z126-Z130)/(Z129-Z130))+1</f>
        <v>4.6098203237853816</v>
      </c>
      <c r="BY126" s="1">
        <f>6*((AB126-AB130)/(AB129-AB130))+1</f>
        <v>2.8588476924721924</v>
      </c>
      <c r="BZ126" s="1">
        <f>6*((AC126-AC130)/(AC129-AC130))+1</f>
        <v>1.007391815643581</v>
      </c>
      <c r="CA126" s="1">
        <f>6*((AD126-AD130)/(AD129-AD130))+1</f>
        <v>1</v>
      </c>
      <c r="CB126" s="1">
        <f>6*((AE126-AE130)/(AE129-AE130))+1</f>
        <v>1.4005583110927031</v>
      </c>
      <c r="CC126" s="1">
        <f>6*((AF126-AF130)/(AF129-AF130))+1</f>
        <v>1.1767266762951689</v>
      </c>
      <c r="CD126" s="1">
        <f>6*((AH126-AH130)/(AH129-AH130))+1</f>
        <v>3.0477784662428684</v>
      </c>
      <c r="CE126" s="1">
        <f t="shared" si="56"/>
        <v>3.6100536329552311</v>
      </c>
      <c r="CF126" s="1">
        <f>6*((AN126-AN129)/(AN130-AN129))+1</f>
        <v>6.024456647173877</v>
      </c>
      <c r="CG126" s="1">
        <f>6*((AO126-AO129)/(AO130-AO129))+1</f>
        <v>3.63743660496079</v>
      </c>
      <c r="CH126" s="1">
        <f>6*((AQ126-AQ129)/(AQ130-AQ129))+1</f>
        <v>6.6517505138659576</v>
      </c>
      <c r="CI126" s="1">
        <f t="shared" si="57"/>
        <v>4.7900837089504194</v>
      </c>
      <c r="CJ126" s="1">
        <f>6*((AS126-AS130)/(AS129-AS130))+1</f>
        <v>7</v>
      </c>
      <c r="CK126" s="1">
        <f t="shared" si="58"/>
        <v>6.9679158537936257</v>
      </c>
      <c r="CL126" s="1">
        <f>6*((AV126-AV130)/(AV129-AV130))+1</f>
        <v>3.58796835235208</v>
      </c>
      <c r="CM126" s="1">
        <f>6*((AW126-AW130)/(AW129-AW130))+1</f>
        <v>6.3670487367050859</v>
      </c>
      <c r="CN126" s="1">
        <f>6*((AY126-AY130)/(AY129-AY130))+1</f>
        <v>6.2951685245366766</v>
      </c>
      <c r="CO126" s="1">
        <f t="shared" si="59"/>
        <v>7</v>
      </c>
      <c r="CP126" s="1">
        <f>6*((BB126-BB130)/(BB129-BB130))+1</f>
        <v>2.1977755985012131</v>
      </c>
      <c r="CQ126" s="1">
        <f>6*((BC126-BC130)/(BC129-BC130))+1</f>
        <v>2.0738835682414147</v>
      </c>
      <c r="CR126" s="1">
        <f t="shared" si="60"/>
        <v>3.6111715177350745</v>
      </c>
      <c r="CS126" s="62" t="s">
        <v>391</v>
      </c>
    </row>
    <row r="127" spans="1:97">
      <c r="I127" s="31"/>
      <c r="J127" s="31"/>
      <c r="K127" s="31"/>
    </row>
    <row r="128" spans="1:97">
      <c r="B128" s="2" t="s">
        <v>451</v>
      </c>
      <c r="I128" s="31"/>
      <c r="J128" s="31"/>
      <c r="K128" s="31"/>
      <c r="BG128" s="1">
        <f>AVERAGE(BG2:BG126)</f>
        <v>4.7860123203285427</v>
      </c>
      <c r="BH128" s="1">
        <f t="shared" ref="BH128:CR128" si="64">AVERAGE(BH2:BH126)</f>
        <v>2.444511606428299</v>
      </c>
      <c r="BI128" s="1">
        <f t="shared" si="64"/>
        <v>4.4386435986159158</v>
      </c>
      <c r="BJ128" s="1">
        <f t="shared" si="64"/>
        <v>5.9013137273782883</v>
      </c>
      <c r="BK128" s="1">
        <f t="shared" si="64"/>
        <v>6.3707185614643871</v>
      </c>
      <c r="BL128" s="1">
        <f t="shared" si="64"/>
        <v>1.1905371731485981</v>
      </c>
      <c r="BM128" s="1">
        <f t="shared" si="64"/>
        <v>1.2465928667831649</v>
      </c>
      <c r="BN128" s="1">
        <f t="shared" si="64"/>
        <v>1.1386349151180288</v>
      </c>
      <c r="BO128" s="1">
        <f t="shared" si="64"/>
        <v>1.558044956772334</v>
      </c>
      <c r="BP128" s="1">
        <f t="shared" si="64"/>
        <v>1.4633056763235417</v>
      </c>
      <c r="BQ128" s="1">
        <f t="shared" si="64"/>
        <v>2.0754759725400458</v>
      </c>
      <c r="BR128" s="1">
        <f t="shared" si="64"/>
        <v>2.3053538461538463</v>
      </c>
      <c r="BS128" s="1">
        <f t="shared" si="64"/>
        <v>5.6484130452700914</v>
      </c>
      <c r="BT128" s="1">
        <f t="shared" si="64"/>
        <v>2.0647405497534135</v>
      </c>
      <c r="BU128" s="1">
        <f t="shared" si="64"/>
        <v>1.9201182106610868</v>
      </c>
      <c r="BV128" s="1">
        <f t="shared" si="64"/>
        <v>3.3343311833346765</v>
      </c>
      <c r="BW128" s="1">
        <f t="shared" si="64"/>
        <v>3.3988970847955939</v>
      </c>
      <c r="BX128" s="1">
        <f t="shared" si="64"/>
        <v>2.1426953923721559</v>
      </c>
      <c r="BY128" s="1">
        <f t="shared" si="64"/>
        <v>3.0073133981489359</v>
      </c>
      <c r="BZ128" s="1">
        <f t="shared" si="64"/>
        <v>1.4468690958715333</v>
      </c>
      <c r="CA128" s="1">
        <f t="shared" si="64"/>
        <v>1.4319999999999999</v>
      </c>
      <c r="CB128" s="1">
        <f t="shared" si="64"/>
        <v>1.4853467808207146</v>
      </c>
      <c r="CC128" s="1">
        <f t="shared" si="64"/>
        <v>1.9130567858441387</v>
      </c>
      <c r="CD128" s="1">
        <f t="shared" si="64"/>
        <v>1.8078581805295668</v>
      </c>
      <c r="CE128" s="1">
        <f t="shared" si="64"/>
        <v>4.2299966429880751</v>
      </c>
      <c r="CF128" s="1">
        <f t="shared" si="64"/>
        <v>5.6820909939395383</v>
      </c>
      <c r="CG128" s="1">
        <f t="shared" si="64"/>
        <v>5.8094985467353508</v>
      </c>
      <c r="CH128" s="1">
        <f t="shared" si="64"/>
        <v>6.7273117200894301</v>
      </c>
      <c r="CI128" s="1">
        <f t="shared" si="64"/>
        <v>3.6421845340281478</v>
      </c>
      <c r="CJ128" s="1">
        <f t="shared" si="64"/>
        <v>1.875934771015793</v>
      </c>
      <c r="CK128" s="1">
        <f t="shared" si="64"/>
        <v>6.0805961857759003</v>
      </c>
      <c r="CL128" s="1">
        <f t="shared" si="64"/>
        <v>4.9576839285485246</v>
      </c>
      <c r="CM128" s="1">
        <f t="shared" si="64"/>
        <v>5.882892139190024</v>
      </c>
      <c r="CN128" s="1">
        <f t="shared" si="64"/>
        <v>5.5214169626193641</v>
      </c>
      <c r="CO128" s="1">
        <f t="shared" si="64"/>
        <v>6.0253034572396427</v>
      </c>
      <c r="CP128" s="1">
        <f t="shared" si="64"/>
        <v>2.1736475737099274</v>
      </c>
      <c r="CQ128" s="1">
        <f t="shared" si="64"/>
        <v>1.7424759491904265</v>
      </c>
      <c r="CR128" s="1">
        <f t="shared" si="64"/>
        <v>3.3749140090142467</v>
      </c>
    </row>
    <row r="129" spans="2:57">
      <c r="B129" s="2" t="s">
        <v>322</v>
      </c>
      <c r="C129" s="1">
        <f t="shared" ref="C129:BE129" si="65">MAX(C2:C126)</f>
        <v>49.55</v>
      </c>
      <c r="D129" s="1">
        <f t="shared" si="65"/>
        <v>0.19467505906743493</v>
      </c>
      <c r="E129" s="1">
        <v>39.19</v>
      </c>
      <c r="F129" s="1">
        <f t="shared" si="65"/>
        <v>18061.099999999999</v>
      </c>
      <c r="G129" s="1">
        <f t="shared" si="65"/>
        <v>134120</v>
      </c>
      <c r="H129" s="4">
        <f t="shared" si="65"/>
        <v>11.37</v>
      </c>
      <c r="I129" s="4">
        <f t="shared" si="65"/>
        <v>1763382.5965630934</v>
      </c>
      <c r="J129" s="4">
        <f t="shared" si="65"/>
        <v>3172126.740686106</v>
      </c>
      <c r="K129" s="4">
        <f t="shared" si="65"/>
        <v>5699268.2405372355</v>
      </c>
      <c r="L129" s="1">
        <f t="shared" si="65"/>
        <v>5801</v>
      </c>
      <c r="M129" s="1">
        <f t="shared" si="65"/>
        <v>1049.5</v>
      </c>
      <c r="N129" s="1">
        <f t="shared" si="65"/>
        <v>1402.4</v>
      </c>
      <c r="O129" s="1">
        <f t="shared" si="65"/>
        <v>83.987922759070912</v>
      </c>
      <c r="P129" s="1">
        <f t="shared" si="65"/>
        <v>2129.6</v>
      </c>
      <c r="Q129" s="1">
        <f t="shared" si="65"/>
        <v>341.1</v>
      </c>
      <c r="R129" s="1">
        <f t="shared" si="65"/>
        <v>0.98644408688656471</v>
      </c>
      <c r="S129" s="1">
        <f t="shared" si="65"/>
        <v>6.5144984326018812E-2</v>
      </c>
      <c r="T129" s="1">
        <f t="shared" si="65"/>
        <v>1.1242270938729624E-4</v>
      </c>
      <c r="U129" s="1">
        <f t="shared" si="65"/>
        <v>48.295683563748085</v>
      </c>
      <c r="V129" s="1">
        <f t="shared" si="65"/>
        <v>2.6373560804096162E-2</v>
      </c>
      <c r="W129" s="1">
        <f t="shared" si="65"/>
        <v>1592.6997245179061</v>
      </c>
      <c r="X129" s="1">
        <f t="shared" si="65"/>
        <v>4.838853939954086E-2</v>
      </c>
      <c r="Y129" s="1">
        <f t="shared" si="65"/>
        <v>0.47769809340563235</v>
      </c>
      <c r="Z129" s="1">
        <f t="shared" si="65"/>
        <v>463.02793233082707</v>
      </c>
      <c r="AA129" s="1">
        <f t="shared" si="65"/>
        <v>3.2700504787268221E-3</v>
      </c>
      <c r="AB129" s="1">
        <f t="shared" si="65"/>
        <v>10219.248149671053</v>
      </c>
      <c r="AC129" s="1">
        <f t="shared" si="65"/>
        <v>89890.108747001301</v>
      </c>
      <c r="AD129" s="1">
        <f t="shared" si="65"/>
        <v>57.46</v>
      </c>
      <c r="AE129" s="1">
        <f t="shared" si="65"/>
        <v>17530.588973658603</v>
      </c>
      <c r="AF129" s="1">
        <f t="shared" si="65"/>
        <v>7.7919407894736841</v>
      </c>
      <c r="AG129" s="1">
        <f t="shared" si="65"/>
        <v>2.2715381756516284</v>
      </c>
      <c r="AH129" s="1">
        <f t="shared" si="65"/>
        <v>17.122323414341142</v>
      </c>
      <c r="AI129" s="1">
        <f t="shared" si="65"/>
        <v>2.6166378671932855</v>
      </c>
      <c r="AJ129" s="1">
        <f t="shared" si="65"/>
        <v>79.361945451406868</v>
      </c>
      <c r="AK129" s="1">
        <f t="shared" si="65"/>
        <v>33.582518688901672</v>
      </c>
      <c r="AL129" s="1">
        <f t="shared" si="65"/>
        <v>8.3778062669568598</v>
      </c>
      <c r="AM129" s="1">
        <f t="shared" si="65"/>
        <v>50.743208610968729</v>
      </c>
      <c r="AN129" s="1">
        <f t="shared" si="65"/>
        <v>27582.842105263157</v>
      </c>
      <c r="AO129" s="1">
        <f t="shared" si="65"/>
        <v>6076.3166666666666</v>
      </c>
      <c r="AP129" s="1">
        <f t="shared" si="65"/>
        <v>30270.875</v>
      </c>
      <c r="AQ129" s="1">
        <f t="shared" si="65"/>
        <v>240.30769230769232</v>
      </c>
      <c r="AR129" s="1">
        <f t="shared" si="65"/>
        <v>550.66666666666663</v>
      </c>
      <c r="AS129" s="1">
        <f t="shared" si="65"/>
        <v>11039.296322435395</v>
      </c>
      <c r="AT129" s="1">
        <f t="shared" si="65"/>
        <v>814.81421543241845</v>
      </c>
      <c r="AU129" s="1">
        <f t="shared" si="65"/>
        <v>798074.11935316783</v>
      </c>
      <c r="AV129" s="1">
        <f t="shared" si="65"/>
        <v>0.98650168728908882</v>
      </c>
      <c r="AW129" s="1">
        <f t="shared" si="65"/>
        <v>0.97475520599646337</v>
      </c>
      <c r="AX129" s="1">
        <f t="shared" si="65"/>
        <v>0.97628635346756154</v>
      </c>
      <c r="AY129" s="1">
        <f t="shared" si="65"/>
        <v>6.0970280358362092E-2</v>
      </c>
      <c r="AZ129" s="1">
        <f t="shared" si="65"/>
        <v>51.519835136527561</v>
      </c>
      <c r="BA129" s="1">
        <f t="shared" si="65"/>
        <v>0.88026312726995426</v>
      </c>
      <c r="BB129" s="1">
        <f t="shared" si="65"/>
        <v>2.2475972020402448</v>
      </c>
      <c r="BC129" s="1">
        <f t="shared" si="65"/>
        <v>0.71232101845683438</v>
      </c>
      <c r="BD129" s="1">
        <f t="shared" si="65"/>
        <v>4.5572666550826479</v>
      </c>
      <c r="BE129" s="1">
        <f t="shared" si="65"/>
        <v>2234046.7442938481</v>
      </c>
    </row>
    <row r="130" spans="2:57">
      <c r="B130" s="2" t="s">
        <v>323</v>
      </c>
      <c r="C130" s="1">
        <f t="shared" ref="C130:BE130" si="66">MIN(C2:C126)</f>
        <v>10.59</v>
      </c>
      <c r="D130" s="1">
        <f t="shared" si="66"/>
        <v>4.2804751217910119E-3</v>
      </c>
      <c r="E130" s="1">
        <v>4.51</v>
      </c>
      <c r="F130" s="1">
        <f t="shared" si="66"/>
        <v>406.6</v>
      </c>
      <c r="G130" s="1">
        <f t="shared" si="66"/>
        <v>4154.5</v>
      </c>
      <c r="H130" s="4">
        <f t="shared" si="66"/>
        <v>5.15</v>
      </c>
      <c r="I130" s="4">
        <f t="shared" si="66"/>
        <v>-5871.7762349202021</v>
      </c>
      <c r="J130" s="4">
        <f t="shared" si="66"/>
        <v>4122.3519687096123</v>
      </c>
      <c r="K130" s="4">
        <f t="shared" si="66"/>
        <v>7784.9066136558104</v>
      </c>
      <c r="L130" s="1">
        <f t="shared" si="66"/>
        <v>1.5</v>
      </c>
      <c r="M130" s="1">
        <f t="shared" si="66"/>
        <v>8.5</v>
      </c>
      <c r="N130" s="1">
        <f t="shared" si="66"/>
        <v>0</v>
      </c>
      <c r="O130" s="1">
        <f t="shared" si="66"/>
        <v>3.4243475637351035E-2</v>
      </c>
      <c r="P130" s="1">
        <f t="shared" si="66"/>
        <v>32</v>
      </c>
      <c r="Q130" s="1">
        <f t="shared" si="66"/>
        <v>9.6</v>
      </c>
      <c r="R130" s="1">
        <f t="shared" si="66"/>
        <v>0.82478632478632474</v>
      </c>
      <c r="S130" s="1">
        <f t="shared" si="66"/>
        <v>0</v>
      </c>
      <c r="T130" s="1">
        <f t="shared" si="66"/>
        <v>0</v>
      </c>
      <c r="U130" s="1">
        <f t="shared" si="66"/>
        <v>0</v>
      </c>
      <c r="V130" s="1">
        <f t="shared" si="66"/>
        <v>0</v>
      </c>
      <c r="W130" s="1">
        <f t="shared" si="66"/>
        <v>0</v>
      </c>
      <c r="X130" s="1">
        <f t="shared" si="66"/>
        <v>0</v>
      </c>
      <c r="Y130" s="1">
        <f t="shared" si="66"/>
        <v>0</v>
      </c>
      <c r="Z130" s="1">
        <f t="shared" si="66"/>
        <v>-77.875081555834385</v>
      </c>
      <c r="AA130" s="1">
        <f t="shared" si="66"/>
        <v>3.5995824484359817E-5</v>
      </c>
      <c r="AB130" s="1">
        <f t="shared" si="66"/>
        <v>0</v>
      </c>
      <c r="AC130" s="1">
        <f t="shared" si="66"/>
        <v>38.200774621502063</v>
      </c>
      <c r="AD130" s="1">
        <f t="shared" si="66"/>
        <v>54.47</v>
      </c>
      <c r="AE130" s="1">
        <f t="shared" si="66"/>
        <v>30.906523262330385</v>
      </c>
      <c r="AF130" s="1">
        <f t="shared" si="66"/>
        <v>5.5827439186360104E-3</v>
      </c>
      <c r="AG130" s="1">
        <f t="shared" si="66"/>
        <v>5.990795543715078E-2</v>
      </c>
      <c r="AH130" s="1">
        <f t="shared" si="66"/>
        <v>-1.9184912204639064</v>
      </c>
      <c r="AI130" s="1">
        <f t="shared" si="66"/>
        <v>1.2820956754111936</v>
      </c>
      <c r="AJ130" s="1">
        <f t="shared" si="66"/>
        <v>67.466199573047234</v>
      </c>
      <c r="AK130" s="1">
        <f t="shared" si="66"/>
        <v>11.057572606511521</v>
      </c>
      <c r="AL130" s="1">
        <f t="shared" si="66"/>
        <v>1.5856539343680474</v>
      </c>
      <c r="AM130" s="1">
        <f t="shared" si="66"/>
        <v>0</v>
      </c>
      <c r="AN130" s="1">
        <f t="shared" si="66"/>
        <v>744.30769230769226</v>
      </c>
      <c r="AO130" s="1">
        <f t="shared" si="66"/>
        <v>0</v>
      </c>
      <c r="AP130" s="1">
        <f t="shared" si="66"/>
        <v>0</v>
      </c>
      <c r="AQ130" s="1">
        <f t="shared" si="66"/>
        <v>11.556237218813905</v>
      </c>
      <c r="AR130" s="1">
        <f t="shared" si="66"/>
        <v>33</v>
      </c>
      <c r="AS130" s="1">
        <f t="shared" si="66"/>
        <v>659.32863301440671</v>
      </c>
      <c r="AT130" s="1">
        <f t="shared" si="66"/>
        <v>-4.3805273163071332</v>
      </c>
      <c r="AU130" s="1">
        <f t="shared" si="66"/>
        <v>4007.5300847083531</v>
      </c>
      <c r="AV130" s="1">
        <f t="shared" si="66"/>
        <v>0.84974958263772959</v>
      </c>
      <c r="AW130" s="1">
        <f t="shared" si="66"/>
        <v>0.26399744775881323</v>
      </c>
      <c r="AX130" s="1">
        <f t="shared" si="66"/>
        <v>0.21558371890297057</v>
      </c>
      <c r="AY130" s="1">
        <f t="shared" si="66"/>
        <v>-2.2681799524765199E-2</v>
      </c>
      <c r="AZ130" s="1">
        <f t="shared" si="66"/>
        <v>0</v>
      </c>
      <c r="BA130" s="1">
        <f t="shared" si="66"/>
        <v>-7.7138843081178301</v>
      </c>
      <c r="BB130" s="1">
        <f t="shared" si="66"/>
        <v>-0.96036995850937279</v>
      </c>
      <c r="BC130" s="1">
        <f t="shared" si="66"/>
        <v>-0.98442997815704636</v>
      </c>
      <c r="BD130" s="1">
        <f t="shared" si="66"/>
        <v>-0.99952811616679582</v>
      </c>
      <c r="BE130" s="1">
        <f t="shared" si="66"/>
        <v>0</v>
      </c>
    </row>
    <row r="131" spans="2:57">
      <c r="K131" s="4"/>
    </row>
    <row r="132" spans="2:57">
      <c r="C132" s="29">
        <f t="shared" ref="C132:BE132" si="67">_xlfn.VAR.P(C2:C126)</f>
        <v>43.55300765439975</v>
      </c>
      <c r="D132" s="29">
        <f t="shared" si="67"/>
        <v>1.054042809946442E-3</v>
      </c>
      <c r="E132" s="29"/>
      <c r="F132" s="29">
        <f t="shared" si="67"/>
        <v>7515988.1107481448</v>
      </c>
      <c r="G132" s="29">
        <f t="shared" si="67"/>
        <v>275305049.66255623</v>
      </c>
      <c r="H132" s="4">
        <f t="shared" si="67"/>
        <v>1.7207769600000233</v>
      </c>
      <c r="K132" s="4"/>
      <c r="L132" s="29">
        <f t="shared" si="67"/>
        <v>949374.27465984004</v>
      </c>
      <c r="M132" s="29">
        <f t="shared" si="67"/>
        <v>18584.199887359988</v>
      </c>
      <c r="N132" s="29">
        <f t="shared" si="67"/>
        <v>38707.674815999999</v>
      </c>
      <c r="O132" s="29">
        <f t="shared" si="67"/>
        <v>216.55909444824471</v>
      </c>
      <c r="P132" s="29">
        <f t="shared" si="67"/>
        <v>285351.63285504002</v>
      </c>
      <c r="Q132" s="29">
        <f t="shared" si="67"/>
        <v>4635.724047359995</v>
      </c>
      <c r="R132" s="29">
        <f t="shared" si="67"/>
        <v>5.3358661251984925E-4</v>
      </c>
      <c r="S132" s="29">
        <f t="shared" si="67"/>
        <v>3.444581765958657E-5</v>
      </c>
      <c r="T132" s="29">
        <f t="shared" si="67"/>
        <v>4.6759857014577989E-10</v>
      </c>
      <c r="U132" s="29">
        <f t="shared" si="67"/>
        <v>72.629444328412461</v>
      </c>
      <c r="V132" s="29">
        <f t="shared" si="67"/>
        <v>1.6628236207485965E-5</v>
      </c>
      <c r="W132" s="29">
        <f t="shared" si="67"/>
        <v>56721.183940885618</v>
      </c>
      <c r="X132" s="29">
        <f t="shared" si="67"/>
        <v>9.9146288716325156E-5</v>
      </c>
      <c r="Y132" s="29">
        <f t="shared" si="67"/>
        <v>5.8043456263051343E-3</v>
      </c>
      <c r="Z132" s="29">
        <f t="shared" si="67"/>
        <v>5459.074338346436</v>
      </c>
      <c r="AA132" s="29">
        <f t="shared" si="67"/>
        <v>2.9823217126719271E-7</v>
      </c>
      <c r="AB132" s="29">
        <f t="shared" si="67"/>
        <v>2571528.4646586017</v>
      </c>
      <c r="AC132" s="29">
        <f t="shared" si="67"/>
        <v>260898457.99258018</v>
      </c>
      <c r="AD132" s="29">
        <f t="shared" si="67"/>
        <v>0.59734172160000099</v>
      </c>
      <c r="AE132" s="29">
        <f t="shared" si="67"/>
        <v>6937069.8787301295</v>
      </c>
      <c r="AF132" s="29">
        <f t="shared" si="67"/>
        <v>2.005207166855643</v>
      </c>
      <c r="AG132" s="29">
        <f t="shared" si="67"/>
        <v>6.4399578714118624E-2</v>
      </c>
      <c r="AH132" s="29">
        <f t="shared" si="67"/>
        <v>2.6900092824295347</v>
      </c>
      <c r="AI132" s="29">
        <f t="shared" si="67"/>
        <v>7.7401053822422863E-2</v>
      </c>
      <c r="AJ132" s="29">
        <f t="shared" si="67"/>
        <v>5.0465658817076626</v>
      </c>
      <c r="AK132" s="29">
        <f t="shared" si="67"/>
        <v>19.199354899704993</v>
      </c>
      <c r="AL132" s="29">
        <f t="shared" si="67"/>
        <v>1.4739035413851365</v>
      </c>
      <c r="AM132" s="29">
        <f t="shared" si="67"/>
        <v>56.094245780482218</v>
      </c>
      <c r="AN132" s="29">
        <f t="shared" si="67"/>
        <v>28920899.840934258</v>
      </c>
      <c r="AO132" s="29">
        <f t="shared" si="67"/>
        <v>777323.10196228395</v>
      </c>
      <c r="AP132" s="29">
        <f t="shared" si="67"/>
        <v>23695702.926289868</v>
      </c>
      <c r="AQ132" s="29">
        <f t="shared" si="67"/>
        <v>395.35130750313022</v>
      </c>
      <c r="AR132" s="29">
        <f t="shared" si="67"/>
        <v>9480.8355098790289</v>
      </c>
      <c r="AS132" s="29">
        <f t="shared" si="67"/>
        <v>3122734.8414466688</v>
      </c>
      <c r="AT132" s="29">
        <f t="shared" si="67"/>
        <v>24412.449311795837</v>
      </c>
      <c r="AU132" s="29">
        <f t="shared" si="67"/>
        <v>5346520509.1057796</v>
      </c>
      <c r="AV132" s="29">
        <f t="shared" si="67"/>
        <v>1.0133552182217762E-3</v>
      </c>
      <c r="AW132" s="29">
        <f t="shared" si="67"/>
        <v>1.5926038237470318E-2</v>
      </c>
      <c r="AX132" s="29">
        <f t="shared" si="67"/>
        <v>3.1823595755948918E-2</v>
      </c>
      <c r="AY132" s="29">
        <f t="shared" si="67"/>
        <v>2.9935160920566866E-4</v>
      </c>
      <c r="AZ132" s="29">
        <f t="shared" si="67"/>
        <v>58.905290974481701</v>
      </c>
      <c r="BA132" s="29">
        <f t="shared" si="67"/>
        <v>0.99474158144294422</v>
      </c>
      <c r="BB132" s="29">
        <f t="shared" si="67"/>
        <v>0.16121025705050951</v>
      </c>
      <c r="BC132" s="29">
        <f t="shared" si="67"/>
        <v>4.0669507011267238E-2</v>
      </c>
      <c r="BD132" s="29">
        <f t="shared" si="67"/>
        <v>0.29755191295845884</v>
      </c>
      <c r="BE132" s="29">
        <f t="shared" si="67"/>
        <v>41272179136.4412</v>
      </c>
    </row>
    <row r="133" spans="2:57">
      <c r="K133" s="4"/>
    </row>
    <row r="134" spans="2:57">
      <c r="K134" s="4"/>
    </row>
    <row r="135" spans="2:57">
      <c r="K135" s="4"/>
    </row>
    <row r="136" spans="2:57">
      <c r="K136" s="4"/>
    </row>
    <row r="137" spans="2:57">
      <c r="K137" s="4"/>
    </row>
    <row r="138" spans="2:57">
      <c r="K138" s="4"/>
    </row>
    <row r="139" spans="2:57">
      <c r="K139" s="4"/>
    </row>
    <row r="140" spans="2:57">
      <c r="K140" s="4"/>
    </row>
    <row r="141" spans="2:57">
      <c r="K141" s="4"/>
    </row>
    <row r="142" spans="2:57">
      <c r="K142" s="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sqref="A1:C38"/>
    </sheetView>
  </sheetViews>
  <sheetFormatPr baseColWidth="10" defaultRowHeight="14" x14ac:dyDescent="0"/>
  <cols>
    <col min="1" max="1" width="3" customWidth="1"/>
    <col min="2" max="2" width="22.1640625" customWidth="1"/>
    <col min="3" max="3" width="55.83203125" customWidth="1"/>
  </cols>
  <sheetData>
    <row r="1" spans="1:3" ht="15" thickBot="1">
      <c r="A1" s="398" t="s">
        <v>848</v>
      </c>
      <c r="B1" s="399"/>
      <c r="C1" s="313" t="s">
        <v>629</v>
      </c>
    </row>
    <row r="2" spans="1:3" ht="15" thickBot="1">
      <c r="A2" s="400">
        <v>1</v>
      </c>
      <c r="B2" s="403" t="s">
        <v>849</v>
      </c>
      <c r="C2" s="314" t="s">
        <v>850</v>
      </c>
    </row>
    <row r="3" spans="1:3" ht="15" thickBot="1">
      <c r="A3" s="401"/>
      <c r="B3" s="396"/>
      <c r="C3" s="314" t="s">
        <v>851</v>
      </c>
    </row>
    <row r="4" spans="1:3" ht="15" thickBot="1">
      <c r="A4" s="401"/>
      <c r="B4" s="396"/>
      <c r="C4" s="314" t="s">
        <v>749</v>
      </c>
    </row>
    <row r="5" spans="1:3" ht="15" thickBot="1">
      <c r="A5" s="401"/>
      <c r="B5" s="396"/>
      <c r="C5" s="314" t="s">
        <v>755</v>
      </c>
    </row>
    <row r="6" spans="1:3" ht="15" thickBot="1">
      <c r="A6" s="401"/>
      <c r="B6" s="396"/>
      <c r="C6" s="314" t="s">
        <v>756</v>
      </c>
    </row>
    <row r="7" spans="1:3" ht="15" thickBot="1">
      <c r="A7" s="401"/>
      <c r="B7" s="396"/>
      <c r="C7" s="314" t="s">
        <v>757</v>
      </c>
    </row>
    <row r="8" spans="1:3" ht="15" thickBot="1">
      <c r="A8" s="401"/>
      <c r="B8" s="396"/>
      <c r="C8" s="315" t="s">
        <v>760</v>
      </c>
    </row>
    <row r="9" spans="1:3" ht="15" thickBot="1">
      <c r="A9" s="401"/>
      <c r="B9" s="396"/>
      <c r="C9" s="314" t="s">
        <v>761</v>
      </c>
    </row>
    <row r="10" spans="1:3" ht="15" thickBot="1">
      <c r="A10" s="401"/>
      <c r="B10" s="396"/>
      <c r="C10" s="314" t="s">
        <v>852</v>
      </c>
    </row>
    <row r="11" spans="1:3" ht="27" thickBot="1">
      <c r="A11" s="402"/>
      <c r="B11" s="397"/>
      <c r="C11" s="314" t="s">
        <v>766</v>
      </c>
    </row>
    <row r="12" spans="1:3" ht="15" thickBot="1">
      <c r="A12" s="392">
        <v>2</v>
      </c>
      <c r="B12" s="395" t="s">
        <v>853</v>
      </c>
      <c r="C12" s="314" t="s">
        <v>854</v>
      </c>
    </row>
    <row r="13" spans="1:3" ht="15" thickBot="1">
      <c r="A13" s="393"/>
      <c r="B13" s="396"/>
      <c r="C13" s="314" t="s">
        <v>855</v>
      </c>
    </row>
    <row r="14" spans="1:3" ht="15" thickBot="1">
      <c r="A14" s="393"/>
      <c r="B14" s="396"/>
      <c r="C14" s="314" t="s">
        <v>856</v>
      </c>
    </row>
    <row r="15" spans="1:3" ht="27" thickBot="1">
      <c r="A15" s="394"/>
      <c r="B15" s="397"/>
      <c r="C15" s="316" t="s">
        <v>857</v>
      </c>
    </row>
    <row r="16" spans="1:3" ht="15" thickBot="1">
      <c r="A16" s="392">
        <v>3</v>
      </c>
      <c r="B16" s="395" t="s">
        <v>858</v>
      </c>
      <c r="C16" s="317" t="s">
        <v>734</v>
      </c>
    </row>
    <row r="17" spans="1:3" ht="15" thickBot="1">
      <c r="A17" s="393"/>
      <c r="B17" s="396"/>
      <c r="C17" s="314" t="s">
        <v>754</v>
      </c>
    </row>
    <row r="18" spans="1:3" ht="27" thickBot="1">
      <c r="A18" s="394"/>
      <c r="B18" s="397"/>
      <c r="C18" s="314" t="s">
        <v>859</v>
      </c>
    </row>
    <row r="19" spans="1:3" ht="15" thickBot="1">
      <c r="A19" s="392">
        <v>4</v>
      </c>
      <c r="B19" s="395" t="s">
        <v>860</v>
      </c>
      <c r="C19" s="314" t="s">
        <v>745</v>
      </c>
    </row>
    <row r="20" spans="1:3" ht="27" thickBot="1">
      <c r="A20" s="394"/>
      <c r="B20" s="397"/>
      <c r="C20" s="316" t="s">
        <v>746</v>
      </c>
    </row>
    <row r="21" spans="1:3" ht="15" thickBot="1">
      <c r="A21" s="392">
        <v>5</v>
      </c>
      <c r="B21" s="404" t="s">
        <v>861</v>
      </c>
      <c r="C21" s="317" t="s">
        <v>862</v>
      </c>
    </row>
    <row r="22" spans="1:3" ht="15" thickBot="1">
      <c r="A22" s="394"/>
      <c r="B22" s="405"/>
      <c r="C22" s="314" t="s">
        <v>863</v>
      </c>
    </row>
    <row r="23" spans="1:3" ht="15" thickBot="1">
      <c r="A23" s="392">
        <v>6</v>
      </c>
      <c r="B23" s="395" t="s">
        <v>864</v>
      </c>
      <c r="C23" s="318" t="s">
        <v>865</v>
      </c>
    </row>
    <row r="24" spans="1:3" ht="15" thickBot="1">
      <c r="A24" s="393"/>
      <c r="B24" s="396"/>
      <c r="C24" s="319" t="s">
        <v>866</v>
      </c>
    </row>
    <row r="25" spans="1:3" ht="15" thickBot="1">
      <c r="A25" s="394"/>
      <c r="B25" s="397"/>
      <c r="C25" s="315" t="s">
        <v>867</v>
      </c>
    </row>
    <row r="26" spans="1:3" ht="15" thickBot="1">
      <c r="A26" s="392">
        <v>7</v>
      </c>
      <c r="B26" s="395" t="s">
        <v>868</v>
      </c>
      <c r="C26" s="314" t="s">
        <v>869</v>
      </c>
    </row>
    <row r="27" spans="1:3" ht="15" thickBot="1">
      <c r="A27" s="394"/>
      <c r="B27" s="397"/>
      <c r="C27" s="314" t="s">
        <v>769</v>
      </c>
    </row>
    <row r="28" spans="1:3" ht="15" thickBot="1">
      <c r="A28" s="406">
        <v>8</v>
      </c>
      <c r="B28" s="395" t="s">
        <v>870</v>
      </c>
      <c r="C28" s="315" t="s">
        <v>871</v>
      </c>
    </row>
    <row r="29" spans="1:3" ht="15" thickBot="1">
      <c r="A29" s="402"/>
      <c r="B29" s="397"/>
      <c r="C29" s="315" t="s">
        <v>744</v>
      </c>
    </row>
    <row r="30" spans="1:3" ht="15" thickBot="1">
      <c r="A30" s="406">
        <v>9</v>
      </c>
      <c r="B30" s="395" t="s">
        <v>872</v>
      </c>
      <c r="C30" s="316" t="s">
        <v>873</v>
      </c>
    </row>
    <row r="31" spans="1:3" ht="15" thickBot="1">
      <c r="A31" s="401"/>
      <c r="B31" s="396"/>
      <c r="C31" s="317" t="s">
        <v>874</v>
      </c>
    </row>
    <row r="32" spans="1:3" ht="15" thickBot="1">
      <c r="A32" s="402"/>
      <c r="B32" s="397"/>
      <c r="C32" s="314" t="s">
        <v>875</v>
      </c>
    </row>
    <row r="33" spans="1:3" ht="15" thickBot="1">
      <c r="A33" s="392">
        <v>10</v>
      </c>
      <c r="B33" s="395" t="s">
        <v>876</v>
      </c>
      <c r="C33" s="314" t="s">
        <v>877</v>
      </c>
    </row>
    <row r="34" spans="1:3" ht="15" thickBot="1">
      <c r="A34" s="393"/>
      <c r="B34" s="396"/>
      <c r="C34" s="314" t="s">
        <v>761</v>
      </c>
    </row>
    <row r="35" spans="1:3" ht="15" thickBot="1">
      <c r="A35" s="394"/>
      <c r="B35" s="397"/>
      <c r="C35" s="314" t="s">
        <v>878</v>
      </c>
    </row>
    <row r="36" spans="1:3" ht="15" thickBot="1">
      <c r="A36" s="320">
        <v>11</v>
      </c>
      <c r="B36" s="314" t="s">
        <v>879</v>
      </c>
      <c r="C36" s="314" t="s">
        <v>880</v>
      </c>
    </row>
    <row r="37" spans="1:3" ht="15" thickBot="1">
      <c r="A37" s="320">
        <v>12</v>
      </c>
      <c r="B37" s="314" t="s">
        <v>881</v>
      </c>
      <c r="C37" s="314" t="s">
        <v>773</v>
      </c>
    </row>
    <row r="38" spans="1:3" ht="15" thickBot="1">
      <c r="A38" s="320">
        <v>13</v>
      </c>
      <c r="B38" s="314" t="s">
        <v>882</v>
      </c>
      <c r="C38" s="314" t="s">
        <v>883</v>
      </c>
    </row>
  </sheetData>
  <mergeCells count="21">
    <mergeCell ref="A33:A35"/>
    <mergeCell ref="B33:B35"/>
    <mergeCell ref="A26:A27"/>
    <mergeCell ref="B26:B27"/>
    <mergeCell ref="A28:A29"/>
    <mergeCell ref="B28:B29"/>
    <mergeCell ref="A30:A32"/>
    <mergeCell ref="B30:B32"/>
    <mergeCell ref="A19:A20"/>
    <mergeCell ref="B19:B20"/>
    <mergeCell ref="A21:A22"/>
    <mergeCell ref="B21:B22"/>
    <mergeCell ref="A23:A25"/>
    <mergeCell ref="B23:B25"/>
    <mergeCell ref="A16:A18"/>
    <mergeCell ref="B16:B18"/>
    <mergeCell ref="A1:B1"/>
    <mergeCell ref="A2:A11"/>
    <mergeCell ref="B2:B11"/>
    <mergeCell ref="A12:A15"/>
    <mergeCell ref="B12:B15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workbookViewId="0">
      <selection activeCell="B53" sqref="B53"/>
    </sheetView>
  </sheetViews>
  <sheetFormatPr baseColWidth="10" defaultRowHeight="14.25" customHeight="1" x14ac:dyDescent="0"/>
  <cols>
    <col min="1" max="1" width="39.5" style="283" customWidth="1"/>
    <col min="2" max="13" width="5" bestFit="1" customWidth="1"/>
    <col min="16" max="27" width="4.6640625" customWidth="1"/>
    <col min="31" max="42" width="4.6640625" style="30" customWidth="1"/>
    <col min="43" max="43" width="78.1640625" customWidth="1"/>
  </cols>
  <sheetData>
    <row r="1" spans="1:43" ht="14.25" customHeight="1" thickBot="1">
      <c r="A1" s="407" t="s">
        <v>718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O1" s="408" t="s">
        <v>719</v>
      </c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t="s">
        <v>720</v>
      </c>
      <c r="AD1" s="408" t="s">
        <v>719</v>
      </c>
      <c r="AE1" s="408"/>
      <c r="AF1" s="408"/>
      <c r="AG1" s="408"/>
      <c r="AH1" s="408"/>
      <c r="AI1" s="408"/>
      <c r="AJ1" s="408"/>
      <c r="AK1" s="408"/>
      <c r="AL1" s="408"/>
      <c r="AM1" s="408"/>
      <c r="AN1" s="408"/>
      <c r="AO1" s="408"/>
      <c r="AP1" s="408"/>
    </row>
    <row r="2" spans="1:43" ht="14.25" customHeight="1" thickTop="1">
      <c r="A2" s="409"/>
      <c r="B2" s="411" t="s">
        <v>721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3"/>
      <c r="O2" s="414"/>
      <c r="P2" s="411" t="s">
        <v>721</v>
      </c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3"/>
      <c r="AD2" s="414"/>
      <c r="AE2" s="416" t="s">
        <v>721</v>
      </c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8"/>
    </row>
    <row r="3" spans="1:43" ht="14.25" customHeight="1" thickBot="1">
      <c r="A3" s="410"/>
      <c r="B3" s="250" t="s">
        <v>722</v>
      </c>
      <c r="C3" s="251" t="s">
        <v>723</v>
      </c>
      <c r="D3" s="251" t="s">
        <v>724</v>
      </c>
      <c r="E3" s="251" t="s">
        <v>725</v>
      </c>
      <c r="F3" s="251" t="s">
        <v>726</v>
      </c>
      <c r="G3" s="251" t="s">
        <v>727</v>
      </c>
      <c r="H3" s="251" t="s">
        <v>728</v>
      </c>
      <c r="I3" s="251" t="s">
        <v>729</v>
      </c>
      <c r="J3" s="251" t="s">
        <v>730</v>
      </c>
      <c r="K3" s="251" t="s">
        <v>731</v>
      </c>
      <c r="L3" s="251" t="s">
        <v>732</v>
      </c>
      <c r="M3" s="252" t="s">
        <v>733</v>
      </c>
      <c r="O3" s="415"/>
      <c r="P3" s="253" t="s">
        <v>722</v>
      </c>
      <c r="Q3" s="254" t="s">
        <v>723</v>
      </c>
      <c r="R3" s="254" t="s">
        <v>724</v>
      </c>
      <c r="S3" s="254" t="s">
        <v>725</v>
      </c>
      <c r="T3" s="254" t="s">
        <v>726</v>
      </c>
      <c r="U3" s="254" t="s">
        <v>727</v>
      </c>
      <c r="V3" s="254" t="s">
        <v>728</v>
      </c>
      <c r="W3" s="254" t="s">
        <v>729</v>
      </c>
      <c r="X3" s="254" t="s">
        <v>730</v>
      </c>
      <c r="Y3" s="254" t="s">
        <v>731</v>
      </c>
      <c r="Z3" s="254" t="s">
        <v>732</v>
      </c>
      <c r="AA3" s="255" t="s">
        <v>733</v>
      </c>
      <c r="AD3" s="415"/>
      <c r="AE3" s="256" t="s">
        <v>722</v>
      </c>
      <c r="AF3" s="257" t="s">
        <v>723</v>
      </c>
      <c r="AG3" s="257" t="s">
        <v>724</v>
      </c>
      <c r="AH3" s="257" t="s">
        <v>725</v>
      </c>
      <c r="AI3" s="257" t="s">
        <v>726</v>
      </c>
      <c r="AJ3" s="257" t="s">
        <v>727</v>
      </c>
      <c r="AK3" s="257" t="s">
        <v>728</v>
      </c>
      <c r="AL3" s="257" t="s">
        <v>729</v>
      </c>
      <c r="AM3" s="257" t="s">
        <v>730</v>
      </c>
      <c r="AN3" s="257" t="s">
        <v>731</v>
      </c>
      <c r="AO3" s="257" t="s">
        <v>732</v>
      </c>
      <c r="AP3" s="258" t="s">
        <v>733</v>
      </c>
    </row>
    <row r="4" spans="1:43" ht="16" customHeight="1" thickTop="1" thickBot="1">
      <c r="A4" s="259" t="s">
        <v>734</v>
      </c>
      <c r="B4" s="260">
        <v>0.27860521423615509</v>
      </c>
      <c r="C4" s="261">
        <v>0.14995076435559523</v>
      </c>
      <c r="D4" s="261">
        <v>0.43709871485931356</v>
      </c>
      <c r="E4" s="261">
        <v>6.94696068502949E-3</v>
      </c>
      <c r="F4" s="261">
        <v>0.11239666960974858</v>
      </c>
      <c r="G4" s="262">
        <v>0.53754232539546465</v>
      </c>
      <c r="H4" s="261">
        <v>-1.7858458075912062E-2</v>
      </c>
      <c r="I4" s="261">
        <v>-0.25026940710497114</v>
      </c>
      <c r="J4" s="261">
        <v>-5.3001183896762553E-2</v>
      </c>
      <c r="K4" s="261">
        <v>-7.6761971798720102E-2</v>
      </c>
      <c r="L4" s="261">
        <v>-0.26053856660440289</v>
      </c>
      <c r="M4" s="263">
        <v>-0.29345430451656096</v>
      </c>
      <c r="O4" s="264" t="s">
        <v>325</v>
      </c>
      <c r="P4" s="265">
        <f>ABS(B4)</f>
        <v>0.27860521423615509</v>
      </c>
      <c r="Q4" s="265">
        <f t="shared" ref="Q4:AA19" si="0">ABS(C4)</f>
        <v>0.14995076435559523</v>
      </c>
      <c r="R4" s="265">
        <f t="shared" si="0"/>
        <v>0.43709871485931356</v>
      </c>
      <c r="S4" s="265">
        <f t="shared" si="0"/>
        <v>6.94696068502949E-3</v>
      </c>
      <c r="T4" s="265">
        <f t="shared" si="0"/>
        <v>0.11239666960974858</v>
      </c>
      <c r="U4" s="266">
        <f t="shared" si="0"/>
        <v>0.53754232539546465</v>
      </c>
      <c r="V4" s="265">
        <f t="shared" si="0"/>
        <v>1.7858458075912062E-2</v>
      </c>
      <c r="W4" s="265">
        <f t="shared" si="0"/>
        <v>0.25026940710497114</v>
      </c>
      <c r="X4" s="265">
        <f t="shared" si="0"/>
        <v>5.3001183896762553E-2</v>
      </c>
      <c r="Y4" s="265">
        <f t="shared" si="0"/>
        <v>7.6761971798720102E-2</v>
      </c>
      <c r="Z4" s="265">
        <f t="shared" si="0"/>
        <v>0.26053856660440289</v>
      </c>
      <c r="AA4" s="265">
        <f t="shared" si="0"/>
        <v>0.29345430451656096</v>
      </c>
      <c r="AB4" s="267">
        <f>MAX(P4:AA4)</f>
        <v>0.53754232539546465</v>
      </c>
      <c r="AD4" s="264" t="s">
        <v>325</v>
      </c>
      <c r="AE4" s="268"/>
      <c r="AF4" s="268"/>
      <c r="AG4" s="268"/>
      <c r="AH4" s="268"/>
      <c r="AI4" s="268"/>
      <c r="AJ4" s="269">
        <v>1</v>
      </c>
      <c r="AK4" s="268"/>
      <c r="AL4" s="268"/>
      <c r="AM4" s="268"/>
      <c r="AN4" s="268"/>
      <c r="AO4" s="268"/>
      <c r="AP4" s="268"/>
      <c r="AQ4" s="7" t="s">
        <v>735</v>
      </c>
    </row>
    <row r="5" spans="1:43" ht="24" thickTop="1" thickBot="1">
      <c r="A5" s="259" t="s">
        <v>736</v>
      </c>
      <c r="B5" s="270">
        <v>0.68133970399068955</v>
      </c>
      <c r="C5" s="271">
        <v>0.32755781594031685</v>
      </c>
      <c r="D5" s="271">
        <v>1.1118485975367775E-2</v>
      </c>
      <c r="E5" s="271">
        <v>0.26691285831443756</v>
      </c>
      <c r="F5" s="271">
        <v>0.24605885535161856</v>
      </c>
      <c r="G5" s="271">
        <v>1.5750464803495103E-2</v>
      </c>
      <c r="H5" s="271">
        <v>-0.11230320651823983</v>
      </c>
      <c r="I5" s="271">
        <v>-0.20013732977703622</v>
      </c>
      <c r="J5" s="271">
        <v>-3.8461992486797068E-2</v>
      </c>
      <c r="K5" s="271">
        <v>1.9470667171671951E-3</v>
      </c>
      <c r="L5" s="271">
        <v>4.4957621990065998E-2</v>
      </c>
      <c r="M5" s="272">
        <v>0.2539285203961632</v>
      </c>
      <c r="O5" s="273" t="s">
        <v>326</v>
      </c>
      <c r="P5" s="266">
        <f t="shared" ref="P5:AA39" si="1">ABS(B5)</f>
        <v>0.68133970399068955</v>
      </c>
      <c r="Q5" s="265">
        <f t="shared" si="0"/>
        <v>0.32755781594031685</v>
      </c>
      <c r="R5" s="265">
        <f t="shared" si="0"/>
        <v>1.1118485975367775E-2</v>
      </c>
      <c r="S5" s="265">
        <f t="shared" si="0"/>
        <v>0.26691285831443756</v>
      </c>
      <c r="T5" s="265">
        <f t="shared" si="0"/>
        <v>0.24605885535161856</v>
      </c>
      <c r="U5" s="265">
        <f t="shared" si="0"/>
        <v>1.5750464803495103E-2</v>
      </c>
      <c r="V5" s="265">
        <f t="shared" si="0"/>
        <v>0.11230320651823983</v>
      </c>
      <c r="W5" s="265">
        <f t="shared" si="0"/>
        <v>0.20013732977703622</v>
      </c>
      <c r="X5" s="265">
        <f t="shared" si="0"/>
        <v>3.8461992486797068E-2</v>
      </c>
      <c r="Y5" s="265">
        <f t="shared" si="0"/>
        <v>1.9470667171671951E-3</v>
      </c>
      <c r="Z5" s="265">
        <f t="shared" si="0"/>
        <v>4.4957621990065998E-2</v>
      </c>
      <c r="AA5" s="265">
        <f t="shared" si="0"/>
        <v>0.2539285203961632</v>
      </c>
      <c r="AB5" s="267">
        <f t="shared" ref="AB5:AB40" si="2">MAX(P5:AA5)</f>
        <v>0.68133970399068955</v>
      </c>
      <c r="AD5" s="273" t="s">
        <v>326</v>
      </c>
      <c r="AE5" s="269">
        <v>2</v>
      </c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7" t="s">
        <v>1</v>
      </c>
    </row>
    <row r="6" spans="1:43" ht="16" customHeight="1" thickTop="1" thickBot="1">
      <c r="A6" s="259" t="s">
        <v>737</v>
      </c>
      <c r="B6" s="274">
        <v>-0.52797779634089992</v>
      </c>
      <c r="C6" s="275">
        <v>-0.64456402055474749</v>
      </c>
      <c r="D6" s="271">
        <v>0.16923821339931092</v>
      </c>
      <c r="E6" s="271">
        <v>-0.21004370538820596</v>
      </c>
      <c r="F6" s="271">
        <v>-2.9847113760765688E-2</v>
      </c>
      <c r="G6" s="271">
        <v>0.25217308139115424</v>
      </c>
      <c r="H6" s="271">
        <v>0.16986978291011201</v>
      </c>
      <c r="I6" s="271">
        <v>8.1210518739248255E-2</v>
      </c>
      <c r="J6" s="271">
        <v>-5.2668722745740255E-3</v>
      </c>
      <c r="K6" s="271">
        <v>-6.383682353658518E-2</v>
      </c>
      <c r="L6" s="271">
        <v>-7.3424365008860931E-2</v>
      </c>
      <c r="M6" s="272">
        <v>-0.1698113998345962</v>
      </c>
      <c r="O6" s="273" t="s">
        <v>327</v>
      </c>
      <c r="P6" s="265">
        <f t="shared" si="1"/>
        <v>0.52797779634089992</v>
      </c>
      <c r="Q6" s="266">
        <f t="shared" si="0"/>
        <v>0.64456402055474749</v>
      </c>
      <c r="R6" s="265">
        <f t="shared" si="0"/>
        <v>0.16923821339931092</v>
      </c>
      <c r="S6" s="265">
        <f t="shared" si="0"/>
        <v>0.21004370538820596</v>
      </c>
      <c r="T6" s="265">
        <f t="shared" si="0"/>
        <v>2.9847113760765688E-2</v>
      </c>
      <c r="U6" s="265">
        <f t="shared" si="0"/>
        <v>0.25217308139115424</v>
      </c>
      <c r="V6" s="265">
        <f t="shared" si="0"/>
        <v>0.16986978291011201</v>
      </c>
      <c r="W6" s="265">
        <f t="shared" si="0"/>
        <v>8.1210518739248255E-2</v>
      </c>
      <c r="X6" s="265">
        <f t="shared" si="0"/>
        <v>5.2668722745740255E-3</v>
      </c>
      <c r="Y6" s="265">
        <f t="shared" si="0"/>
        <v>6.383682353658518E-2</v>
      </c>
      <c r="Z6" s="265">
        <f t="shared" si="0"/>
        <v>7.3424365008860931E-2</v>
      </c>
      <c r="AA6" s="265">
        <f t="shared" si="0"/>
        <v>0.1698113998345962</v>
      </c>
      <c r="AB6" s="267">
        <f t="shared" si="2"/>
        <v>0.64456402055474749</v>
      </c>
      <c r="AD6" s="273" t="s">
        <v>327</v>
      </c>
      <c r="AE6" s="268"/>
      <c r="AF6" s="269">
        <v>3</v>
      </c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13" t="s">
        <v>39</v>
      </c>
    </row>
    <row r="7" spans="1:43" ht="16" customHeight="1" thickTop="1" thickBot="1">
      <c r="A7" s="259" t="s">
        <v>738</v>
      </c>
      <c r="B7" s="274">
        <v>-0.2471115474081074</v>
      </c>
      <c r="C7" s="271">
        <v>-0.24519989594704408</v>
      </c>
      <c r="D7" s="271">
        <v>-5.6580689808394147E-2</v>
      </c>
      <c r="E7" s="271">
        <v>-2.3588389513877154E-2</v>
      </c>
      <c r="F7" s="271">
        <v>-7.3451320370227627E-2</v>
      </c>
      <c r="G7" s="271">
        <v>-0.1887094482757283</v>
      </c>
      <c r="H7" s="271">
        <v>0.11272167442592269</v>
      </c>
      <c r="I7" s="271">
        <v>-1.2191949646522258E-2</v>
      </c>
      <c r="J7" s="275">
        <v>0.79320897974506388</v>
      </c>
      <c r="K7" s="271">
        <v>1.3599448072359002E-4</v>
      </c>
      <c r="L7" s="271">
        <v>-0.12925206118574614</v>
      </c>
      <c r="M7" s="272">
        <v>-2.4245209653010424E-2</v>
      </c>
      <c r="O7" s="273" t="s">
        <v>328</v>
      </c>
      <c r="P7" s="265">
        <f t="shared" si="1"/>
        <v>0.2471115474081074</v>
      </c>
      <c r="Q7" s="265">
        <f t="shared" si="0"/>
        <v>0.24519989594704408</v>
      </c>
      <c r="R7" s="265">
        <f t="shared" si="0"/>
        <v>5.6580689808394147E-2</v>
      </c>
      <c r="S7" s="265">
        <f t="shared" si="0"/>
        <v>2.3588389513877154E-2</v>
      </c>
      <c r="T7" s="265">
        <f t="shared" si="0"/>
        <v>7.3451320370227627E-2</v>
      </c>
      <c r="U7" s="265">
        <f t="shared" si="0"/>
        <v>0.1887094482757283</v>
      </c>
      <c r="V7" s="265">
        <f t="shared" si="0"/>
        <v>0.11272167442592269</v>
      </c>
      <c r="W7" s="265">
        <f t="shared" si="0"/>
        <v>1.2191949646522258E-2</v>
      </c>
      <c r="X7" s="266">
        <f t="shared" si="0"/>
        <v>0.79320897974506388</v>
      </c>
      <c r="Y7" s="265">
        <f t="shared" si="0"/>
        <v>1.3599448072359002E-4</v>
      </c>
      <c r="Z7" s="265">
        <f t="shared" si="0"/>
        <v>0.12925206118574614</v>
      </c>
      <c r="AA7" s="265">
        <f t="shared" si="0"/>
        <v>2.4245209653010424E-2</v>
      </c>
      <c r="AB7" s="267">
        <f t="shared" si="2"/>
        <v>0.79320897974506388</v>
      </c>
      <c r="AD7" s="273" t="s">
        <v>328</v>
      </c>
      <c r="AE7" s="268"/>
      <c r="AF7" s="268"/>
      <c r="AG7" s="268"/>
      <c r="AH7" s="268"/>
      <c r="AI7" s="268"/>
      <c r="AJ7" s="268"/>
      <c r="AK7" s="268"/>
      <c r="AL7" s="268"/>
      <c r="AM7" s="269">
        <v>4</v>
      </c>
      <c r="AN7" s="268"/>
      <c r="AO7" s="268"/>
      <c r="AP7" s="268"/>
      <c r="AQ7" s="7" t="s">
        <v>2</v>
      </c>
    </row>
    <row r="8" spans="1:43" ht="16" customHeight="1" thickTop="1" thickBot="1">
      <c r="A8" s="259" t="s">
        <v>739</v>
      </c>
      <c r="B8" s="274">
        <v>0.26919072352021761</v>
      </c>
      <c r="C8" s="271">
        <v>0.13126738542903335</v>
      </c>
      <c r="D8" s="271">
        <v>-4.8414162305884037E-2</v>
      </c>
      <c r="E8" s="271">
        <v>-2.1699180500544903E-2</v>
      </c>
      <c r="F8" s="271">
        <v>-2.6382899876446542E-2</v>
      </c>
      <c r="G8" s="271">
        <v>0.10619150665305602</v>
      </c>
      <c r="H8" s="271">
        <v>-7.6229660314468387E-2</v>
      </c>
      <c r="I8" s="271">
        <v>0.11229995181874219</v>
      </c>
      <c r="J8" s="275">
        <v>0.87103558525125624</v>
      </c>
      <c r="K8" s="271">
        <v>2.9630463494416E-2</v>
      </c>
      <c r="L8" s="271">
        <v>3.2340750278684896E-2</v>
      </c>
      <c r="M8" s="272">
        <v>-7.1338352511424123E-3</v>
      </c>
      <c r="O8" s="273" t="s">
        <v>329</v>
      </c>
      <c r="P8" s="265">
        <f t="shared" si="1"/>
        <v>0.26919072352021761</v>
      </c>
      <c r="Q8" s="265">
        <f t="shared" si="0"/>
        <v>0.13126738542903335</v>
      </c>
      <c r="R8" s="265">
        <f t="shared" si="0"/>
        <v>4.8414162305884037E-2</v>
      </c>
      <c r="S8" s="265">
        <f t="shared" si="0"/>
        <v>2.1699180500544903E-2</v>
      </c>
      <c r="T8" s="265">
        <f t="shared" si="0"/>
        <v>2.6382899876446542E-2</v>
      </c>
      <c r="U8" s="265">
        <f t="shared" si="0"/>
        <v>0.10619150665305602</v>
      </c>
      <c r="V8" s="265">
        <f t="shared" si="0"/>
        <v>7.6229660314468387E-2</v>
      </c>
      <c r="W8" s="265">
        <f t="shared" si="0"/>
        <v>0.11229995181874219</v>
      </c>
      <c r="X8" s="266">
        <f t="shared" si="0"/>
        <v>0.87103558525125624</v>
      </c>
      <c r="Y8" s="265">
        <f t="shared" si="0"/>
        <v>2.9630463494416E-2</v>
      </c>
      <c r="Z8" s="265">
        <f t="shared" si="0"/>
        <v>3.2340750278684896E-2</v>
      </c>
      <c r="AA8" s="265">
        <f t="shared" si="0"/>
        <v>7.1338352511424123E-3</v>
      </c>
      <c r="AB8" s="267">
        <f t="shared" si="2"/>
        <v>0.87103558525125624</v>
      </c>
      <c r="AD8" s="273" t="s">
        <v>329</v>
      </c>
      <c r="AE8" s="268"/>
      <c r="AF8" s="268"/>
      <c r="AG8" s="268"/>
      <c r="AH8" s="268"/>
      <c r="AI8" s="268"/>
      <c r="AJ8" s="268"/>
      <c r="AK8" s="268"/>
      <c r="AL8" s="268"/>
      <c r="AM8" s="269">
        <v>5</v>
      </c>
      <c r="AN8" s="268"/>
      <c r="AO8" s="268"/>
      <c r="AP8" s="268"/>
      <c r="AQ8" s="7" t="s">
        <v>3</v>
      </c>
    </row>
    <row r="9" spans="1:43" ht="30" thickTop="1" thickBot="1">
      <c r="A9" s="259" t="s">
        <v>740</v>
      </c>
      <c r="B9" s="274">
        <v>-7.5747564125054581E-2</v>
      </c>
      <c r="C9" s="271">
        <v>0.175181024571361</v>
      </c>
      <c r="D9" s="271">
        <v>8.7726287865546072E-3</v>
      </c>
      <c r="E9" s="271">
        <v>0.15745658791549708</v>
      </c>
      <c r="F9" s="271">
        <v>8.3778409290158076E-2</v>
      </c>
      <c r="G9" s="271">
        <v>-7.4059879271708567E-2</v>
      </c>
      <c r="H9" s="275">
        <v>0.77853421763316433</v>
      </c>
      <c r="I9" s="271">
        <v>1.0244959441115144E-2</v>
      </c>
      <c r="J9" s="271">
        <v>3.5733418793050787E-3</v>
      </c>
      <c r="K9" s="271">
        <v>-3.5460272097191325E-2</v>
      </c>
      <c r="L9" s="271">
        <v>3.0350656620076456E-2</v>
      </c>
      <c r="M9" s="272">
        <v>2.5651639028484018E-2</v>
      </c>
      <c r="O9" s="273" t="s">
        <v>741</v>
      </c>
      <c r="P9" s="265">
        <f t="shared" si="1"/>
        <v>7.5747564125054581E-2</v>
      </c>
      <c r="Q9" s="265">
        <f t="shared" si="0"/>
        <v>0.175181024571361</v>
      </c>
      <c r="R9" s="265">
        <f t="shared" si="0"/>
        <v>8.7726287865546072E-3</v>
      </c>
      <c r="S9" s="265">
        <f t="shared" si="0"/>
        <v>0.15745658791549708</v>
      </c>
      <c r="T9" s="265">
        <f t="shared" si="0"/>
        <v>8.3778409290158076E-2</v>
      </c>
      <c r="U9" s="265">
        <f t="shared" si="0"/>
        <v>7.4059879271708567E-2</v>
      </c>
      <c r="V9" s="266">
        <f t="shared" si="0"/>
        <v>0.77853421763316433</v>
      </c>
      <c r="W9" s="265">
        <f t="shared" si="0"/>
        <v>1.0244959441115144E-2</v>
      </c>
      <c r="X9" s="265">
        <f t="shared" si="0"/>
        <v>3.5733418793050787E-3</v>
      </c>
      <c r="Y9" s="265">
        <f t="shared" si="0"/>
        <v>3.5460272097191325E-2</v>
      </c>
      <c r="Z9" s="265">
        <f t="shared" si="0"/>
        <v>3.0350656620076456E-2</v>
      </c>
      <c r="AA9" s="265">
        <f t="shared" si="0"/>
        <v>2.5651639028484018E-2</v>
      </c>
      <c r="AB9" s="267">
        <f t="shared" si="2"/>
        <v>0.77853421763316433</v>
      </c>
      <c r="AD9" s="273" t="s">
        <v>741</v>
      </c>
      <c r="AE9" s="268"/>
      <c r="AF9" s="268"/>
      <c r="AG9" s="268"/>
      <c r="AH9" s="268"/>
      <c r="AI9" s="268"/>
      <c r="AJ9" s="268"/>
      <c r="AK9" s="269">
        <v>6</v>
      </c>
      <c r="AL9" s="268"/>
      <c r="AM9" s="268"/>
      <c r="AN9" s="268"/>
      <c r="AO9" s="268"/>
      <c r="AP9" s="268"/>
      <c r="AQ9" s="46" t="s">
        <v>365</v>
      </c>
    </row>
    <row r="10" spans="1:43" ht="16" customHeight="1" thickTop="1" thickBot="1">
      <c r="A10" s="259" t="s">
        <v>742</v>
      </c>
      <c r="B10" s="274">
        <v>9.6054978737550895E-2</v>
      </c>
      <c r="C10" s="271">
        <v>3.2350599526599084E-2</v>
      </c>
      <c r="D10" s="271">
        <v>0.39283892039967222</v>
      </c>
      <c r="E10" s="275">
        <v>0.5110925784362057</v>
      </c>
      <c r="F10" s="271">
        <v>0.11162823169352787</v>
      </c>
      <c r="G10" s="271">
        <v>-9.1306310628950074E-2</v>
      </c>
      <c r="H10" s="271">
        <v>0.14220659633863414</v>
      </c>
      <c r="I10" s="271">
        <v>0.20267564759734233</v>
      </c>
      <c r="J10" s="271">
        <v>-0.10975711613462237</v>
      </c>
      <c r="K10" s="271">
        <v>0.26049815970954798</v>
      </c>
      <c r="L10" s="271">
        <v>4.4900086763284795E-2</v>
      </c>
      <c r="M10" s="272">
        <v>-0.16199061661897349</v>
      </c>
      <c r="O10" s="273" t="s">
        <v>330</v>
      </c>
      <c r="P10" s="265">
        <f t="shared" si="1"/>
        <v>9.6054978737550895E-2</v>
      </c>
      <c r="Q10" s="265">
        <f t="shared" si="0"/>
        <v>3.2350599526599084E-2</v>
      </c>
      <c r="R10" s="265">
        <f t="shared" si="0"/>
        <v>0.39283892039967222</v>
      </c>
      <c r="S10" s="266">
        <f t="shared" si="0"/>
        <v>0.5110925784362057</v>
      </c>
      <c r="T10" s="265">
        <f t="shared" si="0"/>
        <v>0.11162823169352787</v>
      </c>
      <c r="U10" s="265">
        <f t="shared" si="0"/>
        <v>9.1306310628950074E-2</v>
      </c>
      <c r="V10" s="265">
        <f t="shared" si="0"/>
        <v>0.14220659633863414</v>
      </c>
      <c r="W10" s="265">
        <f t="shared" si="0"/>
        <v>0.20267564759734233</v>
      </c>
      <c r="X10" s="265">
        <f t="shared" si="0"/>
        <v>0.10975711613462237</v>
      </c>
      <c r="Y10" s="265">
        <f t="shared" si="0"/>
        <v>0.26049815970954798</v>
      </c>
      <c r="Z10" s="265">
        <f t="shared" si="0"/>
        <v>4.4900086763284795E-2</v>
      </c>
      <c r="AA10" s="265">
        <f t="shared" si="0"/>
        <v>0.16199061661897349</v>
      </c>
      <c r="AB10" s="267">
        <f t="shared" si="2"/>
        <v>0.5110925784362057</v>
      </c>
      <c r="AD10" s="273" t="s">
        <v>330</v>
      </c>
      <c r="AE10" s="268"/>
      <c r="AF10" s="268"/>
      <c r="AG10" s="268"/>
      <c r="AH10" s="269">
        <v>7</v>
      </c>
      <c r="AI10" s="268"/>
      <c r="AJ10" s="268"/>
      <c r="AK10" s="268"/>
      <c r="AL10" s="268"/>
      <c r="AM10" s="268"/>
      <c r="AN10" s="268"/>
      <c r="AO10" s="268"/>
      <c r="AP10" s="268"/>
      <c r="AQ10" s="46" t="s">
        <v>366</v>
      </c>
    </row>
    <row r="11" spans="1:43" ht="16" customHeight="1" thickTop="1" thickBot="1">
      <c r="A11" s="259" t="s">
        <v>743</v>
      </c>
      <c r="B11" s="274">
        <v>-1.799394641624593E-2</v>
      </c>
      <c r="C11" s="271">
        <v>8.8537917520319559E-2</v>
      </c>
      <c r="D11" s="271">
        <v>2.0444069999571834E-3</v>
      </c>
      <c r="E11" s="271">
        <v>-9.6888330434125869E-3</v>
      </c>
      <c r="F11" s="271">
        <v>-7.9346234441342832E-3</v>
      </c>
      <c r="G11" s="271">
        <v>4.8870595177578587E-2</v>
      </c>
      <c r="H11" s="271">
        <v>-9.1923258953360454E-2</v>
      </c>
      <c r="I11" s="271">
        <v>-0.10820327944588509</v>
      </c>
      <c r="J11" s="271">
        <v>3.8540979371357295E-2</v>
      </c>
      <c r="K11" s="275">
        <v>0.91924006107202316</v>
      </c>
      <c r="L11" s="271">
        <v>6.1495195229265991E-2</v>
      </c>
      <c r="M11" s="272">
        <v>4.464896072913763E-3</v>
      </c>
      <c r="O11" s="273" t="s">
        <v>331</v>
      </c>
      <c r="P11" s="265">
        <f t="shared" si="1"/>
        <v>1.799394641624593E-2</v>
      </c>
      <c r="Q11" s="265">
        <f t="shared" si="0"/>
        <v>8.8537917520319559E-2</v>
      </c>
      <c r="R11" s="265">
        <f t="shared" si="0"/>
        <v>2.0444069999571834E-3</v>
      </c>
      <c r="S11" s="265">
        <f t="shared" si="0"/>
        <v>9.6888330434125869E-3</v>
      </c>
      <c r="T11" s="265">
        <f t="shared" si="0"/>
        <v>7.9346234441342832E-3</v>
      </c>
      <c r="U11" s="265">
        <f t="shared" si="0"/>
        <v>4.8870595177578587E-2</v>
      </c>
      <c r="V11" s="265">
        <f t="shared" si="0"/>
        <v>9.1923258953360454E-2</v>
      </c>
      <c r="W11" s="265">
        <f t="shared" si="0"/>
        <v>0.10820327944588509</v>
      </c>
      <c r="X11" s="265">
        <f t="shared" si="0"/>
        <v>3.8540979371357295E-2</v>
      </c>
      <c r="Y11" s="266">
        <f t="shared" si="0"/>
        <v>0.91924006107202316</v>
      </c>
      <c r="Z11" s="265">
        <f t="shared" si="0"/>
        <v>6.1495195229265991E-2</v>
      </c>
      <c r="AA11" s="265">
        <f t="shared" si="0"/>
        <v>4.464896072913763E-3</v>
      </c>
      <c r="AB11" s="267">
        <f t="shared" si="2"/>
        <v>0.91924006107202316</v>
      </c>
      <c r="AD11" s="273" t="s">
        <v>331</v>
      </c>
      <c r="AE11" s="268"/>
      <c r="AF11" s="268"/>
      <c r="AG11" s="268"/>
      <c r="AH11" s="268"/>
      <c r="AI11" s="268"/>
      <c r="AJ11" s="268"/>
      <c r="AK11" s="268"/>
      <c r="AL11" s="268"/>
      <c r="AM11" s="268"/>
      <c r="AN11" s="269">
        <v>8</v>
      </c>
      <c r="AO11" s="268"/>
      <c r="AP11" s="268"/>
      <c r="AQ11" s="276" t="s">
        <v>367</v>
      </c>
    </row>
    <row r="12" spans="1:43" ht="16" customHeight="1" thickTop="1" thickBot="1">
      <c r="A12" s="259" t="s">
        <v>744</v>
      </c>
      <c r="B12" s="274">
        <v>9.0777569087666515E-2</v>
      </c>
      <c r="C12" s="271">
        <v>0.13268814521763805</v>
      </c>
      <c r="D12" s="271">
        <v>5.852536308472079E-2</v>
      </c>
      <c r="E12" s="271">
        <v>0.6155146771916582</v>
      </c>
      <c r="F12" s="271">
        <v>2.1581398965939785E-2</v>
      </c>
      <c r="G12" s="271">
        <v>-1.9897640750808805E-2</v>
      </c>
      <c r="H12" s="271">
        <v>5.4732357886753666E-2</v>
      </c>
      <c r="I12" s="271">
        <v>-6.4247179712780489E-2</v>
      </c>
      <c r="J12" s="271">
        <v>-2.5443638931901207E-2</v>
      </c>
      <c r="K12" s="275">
        <v>0.71969342932063651</v>
      </c>
      <c r="L12" s="271">
        <v>2.809006103224608E-2</v>
      </c>
      <c r="M12" s="272">
        <v>-1.6194596423695865E-2</v>
      </c>
      <c r="O12" s="273" t="s">
        <v>332</v>
      </c>
      <c r="P12" s="265">
        <f t="shared" si="1"/>
        <v>9.0777569087666515E-2</v>
      </c>
      <c r="Q12" s="265">
        <f t="shared" si="0"/>
        <v>0.13268814521763805</v>
      </c>
      <c r="R12" s="265">
        <f t="shared" si="0"/>
        <v>5.852536308472079E-2</v>
      </c>
      <c r="S12" s="265">
        <f t="shared" si="0"/>
        <v>0.6155146771916582</v>
      </c>
      <c r="T12" s="265">
        <f t="shared" si="0"/>
        <v>2.1581398965939785E-2</v>
      </c>
      <c r="U12" s="265">
        <f t="shared" si="0"/>
        <v>1.9897640750808805E-2</v>
      </c>
      <c r="V12" s="265">
        <f t="shared" si="0"/>
        <v>5.4732357886753666E-2</v>
      </c>
      <c r="W12" s="265">
        <f t="shared" si="0"/>
        <v>6.4247179712780489E-2</v>
      </c>
      <c r="X12" s="265">
        <f t="shared" si="0"/>
        <v>2.5443638931901207E-2</v>
      </c>
      <c r="Y12" s="266">
        <f t="shared" si="0"/>
        <v>0.71969342932063651</v>
      </c>
      <c r="Z12" s="265">
        <f t="shared" si="0"/>
        <v>2.809006103224608E-2</v>
      </c>
      <c r="AA12" s="265">
        <f t="shared" si="0"/>
        <v>1.6194596423695865E-2</v>
      </c>
      <c r="AB12" s="267">
        <f t="shared" si="2"/>
        <v>0.71969342932063651</v>
      </c>
      <c r="AD12" s="273" t="s">
        <v>332</v>
      </c>
      <c r="AE12" s="268"/>
      <c r="AF12" s="268"/>
      <c r="AG12" s="268"/>
      <c r="AH12" s="268"/>
      <c r="AI12" s="268"/>
      <c r="AJ12" s="268"/>
      <c r="AK12" s="268"/>
      <c r="AL12" s="268"/>
      <c r="AM12" s="268"/>
      <c r="AN12" s="269">
        <v>9</v>
      </c>
      <c r="AO12" s="268"/>
      <c r="AP12" s="268"/>
      <c r="AQ12" s="7" t="s">
        <v>4</v>
      </c>
    </row>
    <row r="13" spans="1:43" ht="24" thickTop="1" thickBot="1">
      <c r="A13" s="259" t="s">
        <v>745</v>
      </c>
      <c r="B13" s="274">
        <v>8.6905491083873312E-2</v>
      </c>
      <c r="C13" s="271">
        <v>0.11228239006964413</v>
      </c>
      <c r="D13" s="271">
        <v>-9.0939788499705576E-2</v>
      </c>
      <c r="E13" s="275">
        <v>0.88396762943048879</v>
      </c>
      <c r="F13" s="271">
        <v>2.698255060502289E-2</v>
      </c>
      <c r="G13" s="271">
        <v>3.5699421666943218E-2</v>
      </c>
      <c r="H13" s="271">
        <v>-9.7369589765114728E-3</v>
      </c>
      <c r="I13" s="271">
        <v>-7.0547211980288835E-2</v>
      </c>
      <c r="J13" s="271">
        <v>9.4932981598849445E-3</v>
      </c>
      <c r="K13" s="271">
        <v>-1.1036990462209045E-2</v>
      </c>
      <c r="L13" s="271">
        <v>3.7088518480797715E-2</v>
      </c>
      <c r="M13" s="272">
        <v>-5.1191080231969388E-2</v>
      </c>
      <c r="O13" s="273" t="s">
        <v>333</v>
      </c>
      <c r="P13" s="265">
        <f t="shared" si="1"/>
        <v>8.6905491083873312E-2</v>
      </c>
      <c r="Q13" s="265">
        <f t="shared" si="0"/>
        <v>0.11228239006964413</v>
      </c>
      <c r="R13" s="265">
        <f t="shared" si="0"/>
        <v>9.0939788499705576E-2</v>
      </c>
      <c r="S13" s="266">
        <f t="shared" si="0"/>
        <v>0.88396762943048879</v>
      </c>
      <c r="T13" s="265">
        <f t="shared" si="0"/>
        <v>2.698255060502289E-2</v>
      </c>
      <c r="U13" s="265">
        <f t="shared" si="0"/>
        <v>3.5699421666943218E-2</v>
      </c>
      <c r="V13" s="265">
        <f t="shared" si="0"/>
        <v>9.7369589765114728E-3</v>
      </c>
      <c r="W13" s="265">
        <f t="shared" si="0"/>
        <v>7.0547211980288835E-2</v>
      </c>
      <c r="X13" s="265">
        <f t="shared" si="0"/>
        <v>9.4932981598849445E-3</v>
      </c>
      <c r="Y13" s="265">
        <f t="shared" si="0"/>
        <v>1.1036990462209045E-2</v>
      </c>
      <c r="Z13" s="265">
        <f t="shared" si="0"/>
        <v>3.7088518480797715E-2</v>
      </c>
      <c r="AA13" s="265">
        <f t="shared" si="0"/>
        <v>5.1191080231969388E-2</v>
      </c>
      <c r="AB13" s="267">
        <f t="shared" si="2"/>
        <v>0.88396762943048879</v>
      </c>
      <c r="AD13" s="273" t="s">
        <v>333</v>
      </c>
      <c r="AE13" s="268"/>
      <c r="AF13" s="268"/>
      <c r="AG13" s="268"/>
      <c r="AH13" s="269">
        <v>10</v>
      </c>
      <c r="AI13" s="268"/>
      <c r="AJ13" s="268"/>
      <c r="AK13" s="268"/>
      <c r="AL13" s="268"/>
      <c r="AM13" s="268"/>
      <c r="AN13" s="268"/>
      <c r="AO13" s="268"/>
      <c r="AP13" s="268"/>
      <c r="AQ13" s="7" t="s">
        <v>5</v>
      </c>
    </row>
    <row r="14" spans="1:43" ht="24" thickTop="1" thickBot="1">
      <c r="A14" s="259" t="s">
        <v>746</v>
      </c>
      <c r="B14" s="274">
        <v>0.24801272872938804</v>
      </c>
      <c r="C14" s="271">
        <v>9.1018558441811864E-2</v>
      </c>
      <c r="D14" s="271">
        <v>-0.20150977689324143</v>
      </c>
      <c r="E14" s="275">
        <v>0.85408834809186107</v>
      </c>
      <c r="F14" s="271">
        <v>3.1601059011968663E-2</v>
      </c>
      <c r="G14" s="271">
        <v>-5.921401861440978E-2</v>
      </c>
      <c r="H14" s="271">
        <v>1.4841994416930598E-3</v>
      </c>
      <c r="I14" s="271">
        <v>-7.0272881488856298E-2</v>
      </c>
      <c r="J14" s="271">
        <v>-5.3922196667790653E-3</v>
      </c>
      <c r="K14" s="271">
        <v>3.9275938602196594E-2</v>
      </c>
      <c r="L14" s="271">
        <v>2.2601799084523769E-2</v>
      </c>
      <c r="M14" s="272">
        <v>1.2911759371760976E-2</v>
      </c>
      <c r="O14" s="273" t="s">
        <v>334</v>
      </c>
      <c r="P14" s="265">
        <f t="shared" si="1"/>
        <v>0.24801272872938804</v>
      </c>
      <c r="Q14" s="265">
        <f t="shared" si="0"/>
        <v>9.1018558441811864E-2</v>
      </c>
      <c r="R14" s="265">
        <f t="shared" si="0"/>
        <v>0.20150977689324143</v>
      </c>
      <c r="S14" s="266">
        <f t="shared" si="0"/>
        <v>0.85408834809186107</v>
      </c>
      <c r="T14" s="265">
        <f t="shared" si="0"/>
        <v>3.1601059011968663E-2</v>
      </c>
      <c r="U14" s="265">
        <f t="shared" si="0"/>
        <v>5.921401861440978E-2</v>
      </c>
      <c r="V14" s="265">
        <f t="shared" si="0"/>
        <v>1.4841994416930598E-3</v>
      </c>
      <c r="W14" s="265">
        <f t="shared" si="0"/>
        <v>7.0272881488856298E-2</v>
      </c>
      <c r="X14" s="265">
        <f t="shared" si="0"/>
        <v>5.3922196667790653E-3</v>
      </c>
      <c r="Y14" s="265">
        <f t="shared" si="0"/>
        <v>3.9275938602196594E-2</v>
      </c>
      <c r="Z14" s="265">
        <f t="shared" si="0"/>
        <v>2.2601799084523769E-2</v>
      </c>
      <c r="AA14" s="265">
        <f t="shared" si="0"/>
        <v>1.2911759371760976E-2</v>
      </c>
      <c r="AB14" s="267">
        <f t="shared" si="2"/>
        <v>0.85408834809186107</v>
      </c>
      <c r="AD14" s="273" t="s">
        <v>334</v>
      </c>
      <c r="AE14" s="268"/>
      <c r="AF14" s="268"/>
      <c r="AG14" s="268"/>
      <c r="AH14" s="269">
        <v>11</v>
      </c>
      <c r="AI14" s="268"/>
      <c r="AJ14" s="268"/>
      <c r="AK14" s="268"/>
      <c r="AL14" s="268"/>
      <c r="AM14" s="268"/>
      <c r="AN14" s="268"/>
      <c r="AO14" s="268"/>
      <c r="AP14" s="268"/>
      <c r="AQ14" s="7" t="s">
        <v>6</v>
      </c>
    </row>
    <row r="15" spans="1:43" ht="24" thickTop="1" thickBot="1">
      <c r="A15" s="259" t="s">
        <v>747</v>
      </c>
      <c r="B15" s="270">
        <v>0.53613719750777067</v>
      </c>
      <c r="C15" s="271">
        <v>-0.10146043420239589</v>
      </c>
      <c r="D15" s="271">
        <v>-8.9358776799302583E-2</v>
      </c>
      <c r="E15" s="271">
        <v>0.46418692355478441</v>
      </c>
      <c r="F15" s="271">
        <v>0.3047595307913053</v>
      </c>
      <c r="G15" s="271">
        <v>-2.5489159724916069E-2</v>
      </c>
      <c r="H15" s="271">
        <v>-1.8543824150123445E-2</v>
      </c>
      <c r="I15" s="271">
        <v>-0.12758199512201321</v>
      </c>
      <c r="J15" s="271">
        <v>-7.8006592052317211E-3</v>
      </c>
      <c r="K15" s="271">
        <v>1.7391213834740328E-2</v>
      </c>
      <c r="L15" s="271">
        <v>-1.3925044610024445E-2</v>
      </c>
      <c r="M15" s="272">
        <v>0.17091337698544765</v>
      </c>
      <c r="O15" s="273" t="s">
        <v>335</v>
      </c>
      <c r="P15" s="266">
        <f t="shared" si="1"/>
        <v>0.53613719750777067</v>
      </c>
      <c r="Q15" s="265">
        <f t="shared" si="0"/>
        <v>0.10146043420239589</v>
      </c>
      <c r="R15" s="265">
        <f t="shared" si="0"/>
        <v>8.9358776799302583E-2</v>
      </c>
      <c r="S15" s="265">
        <f t="shared" si="0"/>
        <v>0.46418692355478441</v>
      </c>
      <c r="T15" s="265">
        <f t="shared" si="0"/>
        <v>0.3047595307913053</v>
      </c>
      <c r="U15" s="265">
        <f t="shared" si="0"/>
        <v>2.5489159724916069E-2</v>
      </c>
      <c r="V15" s="265">
        <f t="shared" si="0"/>
        <v>1.8543824150123445E-2</v>
      </c>
      <c r="W15" s="265">
        <f t="shared" si="0"/>
        <v>0.12758199512201321</v>
      </c>
      <c r="X15" s="265">
        <f t="shared" si="0"/>
        <v>7.8006592052317211E-3</v>
      </c>
      <c r="Y15" s="265">
        <f t="shared" si="0"/>
        <v>1.7391213834740328E-2</v>
      </c>
      <c r="Z15" s="265">
        <f t="shared" si="0"/>
        <v>1.3925044610024445E-2</v>
      </c>
      <c r="AA15" s="265">
        <f t="shared" si="0"/>
        <v>0.17091337698544765</v>
      </c>
      <c r="AB15" s="267">
        <f t="shared" si="2"/>
        <v>0.53613719750777067</v>
      </c>
      <c r="AD15" s="273" t="s">
        <v>335</v>
      </c>
      <c r="AE15" s="269">
        <v>12</v>
      </c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7" t="s">
        <v>7</v>
      </c>
    </row>
    <row r="16" spans="1:43" ht="30" thickTop="1" thickBot="1">
      <c r="A16" s="259" t="s">
        <v>748</v>
      </c>
      <c r="B16" s="274">
        <v>-0.1055388226462504</v>
      </c>
      <c r="C16" s="275">
        <v>0.53619118324605997</v>
      </c>
      <c r="D16" s="271">
        <v>-0.13384907887147185</v>
      </c>
      <c r="E16" s="271">
        <v>1.8707727062488945E-2</v>
      </c>
      <c r="F16" s="271">
        <v>0.13935393180370026</v>
      </c>
      <c r="G16" s="271">
        <v>8.0774217764138845E-2</v>
      </c>
      <c r="H16" s="271">
        <v>-0.1119428956275119</v>
      </c>
      <c r="I16" s="271">
        <v>-0.14874608256724486</v>
      </c>
      <c r="J16" s="271">
        <v>0.10538681071475309</v>
      </c>
      <c r="K16" s="271">
        <v>-0.10177242158902744</v>
      </c>
      <c r="L16" s="271">
        <v>0.11933316983621878</v>
      </c>
      <c r="M16" s="272">
        <v>0.29777057864842826</v>
      </c>
      <c r="O16" s="273" t="s">
        <v>336</v>
      </c>
      <c r="P16" s="265">
        <f t="shared" si="1"/>
        <v>0.1055388226462504</v>
      </c>
      <c r="Q16" s="266">
        <f t="shared" si="0"/>
        <v>0.53619118324605997</v>
      </c>
      <c r="R16" s="265">
        <f t="shared" si="0"/>
        <v>0.13384907887147185</v>
      </c>
      <c r="S16" s="265">
        <f t="shared" si="0"/>
        <v>1.8707727062488945E-2</v>
      </c>
      <c r="T16" s="265">
        <f t="shared" si="0"/>
        <v>0.13935393180370026</v>
      </c>
      <c r="U16" s="265">
        <f t="shared" si="0"/>
        <v>8.0774217764138845E-2</v>
      </c>
      <c r="V16" s="265">
        <f t="shared" si="0"/>
        <v>0.1119428956275119</v>
      </c>
      <c r="W16" s="265">
        <f t="shared" si="0"/>
        <v>0.14874608256724486</v>
      </c>
      <c r="X16" s="265">
        <f t="shared" si="0"/>
        <v>0.10538681071475309</v>
      </c>
      <c r="Y16" s="265">
        <f t="shared" si="0"/>
        <v>0.10177242158902744</v>
      </c>
      <c r="Z16" s="265">
        <f t="shared" si="0"/>
        <v>0.11933316983621878</v>
      </c>
      <c r="AA16" s="265">
        <f t="shared" si="0"/>
        <v>0.29777057864842826</v>
      </c>
      <c r="AB16" s="267">
        <f t="shared" si="2"/>
        <v>0.53619118324605997</v>
      </c>
      <c r="AD16" s="273" t="s">
        <v>336</v>
      </c>
      <c r="AE16" s="268"/>
      <c r="AF16" s="269">
        <v>13</v>
      </c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7" t="s">
        <v>8</v>
      </c>
    </row>
    <row r="17" spans="1:43" ht="16" customHeight="1" thickTop="1" thickBot="1">
      <c r="A17" s="259" t="s">
        <v>749</v>
      </c>
      <c r="B17" s="270">
        <v>0.51525893946261758</v>
      </c>
      <c r="C17" s="271">
        <v>1.7297262887993405E-2</v>
      </c>
      <c r="D17" s="271">
        <v>-5.8631395141115143E-2</v>
      </c>
      <c r="E17" s="271">
        <v>1.5503068479886412E-2</v>
      </c>
      <c r="F17" s="271">
        <v>-0.25951362294123709</v>
      </c>
      <c r="G17" s="271">
        <v>-0.22110390763689874</v>
      </c>
      <c r="H17" s="271">
        <v>1.2672831893489256E-2</v>
      </c>
      <c r="I17" s="271">
        <v>-0.1780595545449635</v>
      </c>
      <c r="J17" s="271">
        <v>8.8754319200946077E-3</v>
      </c>
      <c r="K17" s="271">
        <v>-4.3456121777300585E-2</v>
      </c>
      <c r="L17" s="271">
        <v>0.43170453218280141</v>
      </c>
      <c r="M17" s="272">
        <v>0.16867194303580299</v>
      </c>
      <c r="O17" s="273" t="s">
        <v>337</v>
      </c>
      <c r="P17" s="266">
        <f t="shared" si="1"/>
        <v>0.51525893946261758</v>
      </c>
      <c r="Q17" s="265">
        <f t="shared" si="0"/>
        <v>1.7297262887993405E-2</v>
      </c>
      <c r="R17" s="265">
        <f t="shared" si="0"/>
        <v>5.8631395141115143E-2</v>
      </c>
      <c r="S17" s="265">
        <f t="shared" si="0"/>
        <v>1.5503068479886412E-2</v>
      </c>
      <c r="T17" s="265">
        <f t="shared" si="0"/>
        <v>0.25951362294123709</v>
      </c>
      <c r="U17" s="265">
        <f t="shared" si="0"/>
        <v>0.22110390763689874</v>
      </c>
      <c r="V17" s="265">
        <f t="shared" si="0"/>
        <v>1.2672831893489256E-2</v>
      </c>
      <c r="W17" s="265">
        <f t="shared" si="0"/>
        <v>0.1780595545449635</v>
      </c>
      <c r="X17" s="265">
        <f t="shared" si="0"/>
        <v>8.8754319200946077E-3</v>
      </c>
      <c r="Y17" s="265">
        <f t="shared" si="0"/>
        <v>4.3456121777300585E-2</v>
      </c>
      <c r="Z17" s="265">
        <f t="shared" si="0"/>
        <v>0.43170453218280141</v>
      </c>
      <c r="AA17" s="265">
        <f t="shared" si="0"/>
        <v>0.16867194303580299</v>
      </c>
      <c r="AB17" s="267">
        <f t="shared" si="2"/>
        <v>0.51525893946261758</v>
      </c>
      <c r="AD17" s="273" t="s">
        <v>337</v>
      </c>
      <c r="AE17" s="269">
        <v>14</v>
      </c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9" t="s">
        <v>9</v>
      </c>
    </row>
    <row r="18" spans="1:43" ht="16" customHeight="1" thickTop="1" thickBot="1">
      <c r="A18" s="259" t="s">
        <v>750</v>
      </c>
      <c r="B18" s="274">
        <v>3.1126153365037923E-3</v>
      </c>
      <c r="C18" s="271">
        <v>0.10355948222382023</v>
      </c>
      <c r="D18" s="271">
        <v>-0.13408919318533591</v>
      </c>
      <c r="E18" s="271">
        <v>-7.0983687040421087E-2</v>
      </c>
      <c r="F18" s="271">
        <v>-5.5114304058605762E-2</v>
      </c>
      <c r="G18" s="271">
        <v>8.8030090927483554E-2</v>
      </c>
      <c r="H18" s="271">
        <v>0.15311473242001139</v>
      </c>
      <c r="I18" s="275">
        <v>0.74096201021207264</v>
      </c>
      <c r="J18" s="271">
        <v>0.10796104706892672</v>
      </c>
      <c r="K18" s="271">
        <v>-0.11061908858509116</v>
      </c>
      <c r="L18" s="271">
        <v>-1.1658347843642855E-3</v>
      </c>
      <c r="M18" s="272">
        <v>2.1517318322347549E-2</v>
      </c>
      <c r="O18" s="273" t="s">
        <v>338</v>
      </c>
      <c r="P18" s="265">
        <f t="shared" si="1"/>
        <v>3.1126153365037923E-3</v>
      </c>
      <c r="Q18" s="265">
        <f t="shared" si="0"/>
        <v>0.10355948222382023</v>
      </c>
      <c r="R18" s="265">
        <f t="shared" si="0"/>
        <v>0.13408919318533591</v>
      </c>
      <c r="S18" s="265">
        <f t="shared" si="0"/>
        <v>7.0983687040421087E-2</v>
      </c>
      <c r="T18" s="265">
        <f t="shared" si="0"/>
        <v>5.5114304058605762E-2</v>
      </c>
      <c r="U18" s="265">
        <f t="shared" si="0"/>
        <v>8.8030090927483554E-2</v>
      </c>
      <c r="V18" s="265">
        <f t="shared" si="0"/>
        <v>0.15311473242001139</v>
      </c>
      <c r="W18" s="266">
        <f t="shared" si="0"/>
        <v>0.74096201021207264</v>
      </c>
      <c r="X18" s="265">
        <f t="shared" si="0"/>
        <v>0.10796104706892672</v>
      </c>
      <c r="Y18" s="265">
        <f t="shared" si="0"/>
        <v>0.11061908858509116</v>
      </c>
      <c r="Z18" s="265">
        <f t="shared" si="0"/>
        <v>1.1658347843642855E-3</v>
      </c>
      <c r="AA18" s="265">
        <f t="shared" si="0"/>
        <v>2.1517318322347549E-2</v>
      </c>
      <c r="AB18" s="267">
        <f t="shared" si="2"/>
        <v>0.74096201021207264</v>
      </c>
      <c r="AD18" s="273" t="s">
        <v>338</v>
      </c>
      <c r="AE18" s="268"/>
      <c r="AF18" s="268"/>
      <c r="AG18" s="268"/>
      <c r="AH18" s="268"/>
      <c r="AI18" s="268"/>
      <c r="AJ18" s="268"/>
      <c r="AK18" s="268"/>
      <c r="AL18" s="269">
        <v>15</v>
      </c>
      <c r="AM18" s="268"/>
      <c r="AN18" s="268"/>
      <c r="AO18" s="268"/>
      <c r="AP18" s="268"/>
      <c r="AQ18" s="7" t="s">
        <v>10</v>
      </c>
    </row>
    <row r="19" spans="1:43" ht="24" thickTop="1" thickBot="1">
      <c r="A19" s="259" t="s">
        <v>751</v>
      </c>
      <c r="B19" s="274">
        <v>8.4515697675266663E-2</v>
      </c>
      <c r="C19" s="271">
        <v>9.3471970399421317E-2</v>
      </c>
      <c r="D19" s="271">
        <v>-7.0526702245783432E-2</v>
      </c>
      <c r="E19" s="271">
        <v>0.12824392780527119</v>
      </c>
      <c r="F19" s="275">
        <v>0.83796723525457495</v>
      </c>
      <c r="G19" s="271">
        <v>0.19903104814258896</v>
      </c>
      <c r="H19" s="271">
        <v>-2.1619967040760399E-2</v>
      </c>
      <c r="I19" s="271">
        <v>1.1114876960027454E-2</v>
      </c>
      <c r="J19" s="271">
        <v>-4.2367723367221034E-2</v>
      </c>
      <c r="K19" s="271">
        <v>-1.0457687222401587E-2</v>
      </c>
      <c r="L19" s="271">
        <v>0.23141728398711436</v>
      </c>
      <c r="M19" s="272">
        <v>-9.0379753045788484E-3</v>
      </c>
      <c r="O19" s="273" t="s">
        <v>339</v>
      </c>
      <c r="P19" s="265">
        <f t="shared" si="1"/>
        <v>8.4515697675266663E-2</v>
      </c>
      <c r="Q19" s="265">
        <f t="shared" si="0"/>
        <v>9.3471970399421317E-2</v>
      </c>
      <c r="R19" s="265">
        <f t="shared" si="0"/>
        <v>7.0526702245783432E-2</v>
      </c>
      <c r="S19" s="265">
        <f t="shared" si="0"/>
        <v>0.12824392780527119</v>
      </c>
      <c r="T19" s="266">
        <f t="shared" si="0"/>
        <v>0.83796723525457495</v>
      </c>
      <c r="U19" s="265">
        <f t="shared" si="0"/>
        <v>0.19903104814258896</v>
      </c>
      <c r="V19" s="265">
        <f t="shared" si="0"/>
        <v>2.1619967040760399E-2</v>
      </c>
      <c r="W19" s="265">
        <f t="shared" si="0"/>
        <v>1.1114876960027454E-2</v>
      </c>
      <c r="X19" s="265">
        <f t="shared" si="0"/>
        <v>4.2367723367221034E-2</v>
      </c>
      <c r="Y19" s="265">
        <f t="shared" si="0"/>
        <v>1.0457687222401587E-2</v>
      </c>
      <c r="Z19" s="265">
        <f t="shared" si="0"/>
        <v>0.23141728398711436</v>
      </c>
      <c r="AA19" s="265">
        <f t="shared" si="0"/>
        <v>9.0379753045788484E-3</v>
      </c>
      <c r="AB19" s="267">
        <f t="shared" si="2"/>
        <v>0.83796723525457495</v>
      </c>
      <c r="AD19" s="273" t="s">
        <v>339</v>
      </c>
      <c r="AE19" s="268"/>
      <c r="AF19" s="268"/>
      <c r="AG19" s="268"/>
      <c r="AH19" s="268"/>
      <c r="AI19" s="269">
        <v>16</v>
      </c>
      <c r="AJ19" s="268"/>
      <c r="AK19" s="268"/>
      <c r="AL19" s="268"/>
      <c r="AM19" s="268"/>
      <c r="AN19" s="268"/>
      <c r="AO19" s="268"/>
      <c r="AP19" s="268"/>
      <c r="AQ19" s="7" t="s">
        <v>11</v>
      </c>
    </row>
    <row r="20" spans="1:43" ht="24" thickTop="1" thickBot="1">
      <c r="A20" s="259" t="s">
        <v>752</v>
      </c>
      <c r="B20" s="274">
        <v>0.14345946239633361</v>
      </c>
      <c r="C20" s="271">
        <v>-0.12546609049424731</v>
      </c>
      <c r="D20" s="271">
        <v>6.5272035723245428E-2</v>
      </c>
      <c r="E20" s="271">
        <v>1.9326343915502101E-2</v>
      </c>
      <c r="F20" s="275">
        <v>0.85504701796187377</v>
      </c>
      <c r="G20" s="271">
        <v>-4.2003306336689535E-2</v>
      </c>
      <c r="H20" s="271">
        <v>8.550916024517928E-2</v>
      </c>
      <c r="I20" s="271">
        <v>-0.10857576331713362</v>
      </c>
      <c r="J20" s="271">
        <v>-4.2697752313012566E-2</v>
      </c>
      <c r="K20" s="271">
        <v>8.782063182100279E-3</v>
      </c>
      <c r="L20" s="271">
        <v>4.1915655783987288E-2</v>
      </c>
      <c r="M20" s="272">
        <v>-3.7578854757840202E-2</v>
      </c>
      <c r="O20" s="273" t="s">
        <v>340</v>
      </c>
      <c r="P20" s="265">
        <f t="shared" si="1"/>
        <v>0.14345946239633361</v>
      </c>
      <c r="Q20" s="265">
        <f t="shared" si="1"/>
        <v>0.12546609049424731</v>
      </c>
      <c r="R20" s="265">
        <f t="shared" si="1"/>
        <v>6.5272035723245428E-2</v>
      </c>
      <c r="S20" s="265">
        <f t="shared" si="1"/>
        <v>1.9326343915502101E-2</v>
      </c>
      <c r="T20" s="266">
        <f t="shared" si="1"/>
        <v>0.85504701796187377</v>
      </c>
      <c r="U20" s="265">
        <f t="shared" si="1"/>
        <v>4.2003306336689535E-2</v>
      </c>
      <c r="V20" s="265">
        <f t="shared" si="1"/>
        <v>8.550916024517928E-2</v>
      </c>
      <c r="W20" s="265">
        <f t="shared" si="1"/>
        <v>0.10857576331713362</v>
      </c>
      <c r="X20" s="265">
        <f t="shared" si="1"/>
        <v>4.2697752313012566E-2</v>
      </c>
      <c r="Y20" s="265">
        <f t="shared" si="1"/>
        <v>8.782063182100279E-3</v>
      </c>
      <c r="Z20" s="265">
        <f t="shared" si="1"/>
        <v>4.1915655783987288E-2</v>
      </c>
      <c r="AA20" s="265">
        <f t="shared" si="1"/>
        <v>3.7578854757840202E-2</v>
      </c>
      <c r="AB20" s="267">
        <f t="shared" si="2"/>
        <v>0.85504701796187377</v>
      </c>
      <c r="AD20" s="273" t="s">
        <v>340</v>
      </c>
      <c r="AE20" s="268"/>
      <c r="AF20" s="268"/>
      <c r="AG20" s="268"/>
      <c r="AH20" s="268"/>
      <c r="AI20" s="269">
        <v>17</v>
      </c>
      <c r="AJ20" s="268"/>
      <c r="AK20" s="268"/>
      <c r="AL20" s="268"/>
      <c r="AM20" s="268"/>
      <c r="AN20" s="268"/>
      <c r="AO20" s="268"/>
      <c r="AP20" s="268"/>
      <c r="AQ20" s="7" t="s">
        <v>12</v>
      </c>
    </row>
    <row r="21" spans="1:43" ht="30" thickTop="1" thickBot="1">
      <c r="A21" s="259" t="s">
        <v>753</v>
      </c>
      <c r="B21" s="274">
        <v>-5.8188687617260842E-2</v>
      </c>
      <c r="C21" s="271">
        <v>-0.10716203913468812</v>
      </c>
      <c r="D21" s="275">
        <v>0.51734601814357373</v>
      </c>
      <c r="E21" s="271">
        <v>7.1471821576788745E-3</v>
      </c>
      <c r="F21" s="271">
        <v>-0.26584562564757119</v>
      </c>
      <c r="G21" s="271">
        <v>-5.5944236581340366E-2</v>
      </c>
      <c r="H21" s="271">
        <v>-0.14973878877082614</v>
      </c>
      <c r="I21" s="271">
        <v>-0.19460955122375062</v>
      </c>
      <c r="J21" s="271">
        <v>0.25827144986111933</v>
      </c>
      <c r="K21" s="271">
        <v>-0.18880195477942516</v>
      </c>
      <c r="L21" s="271">
        <v>0.2400171713694268</v>
      </c>
      <c r="M21" s="272">
        <v>-3.7645759688956032E-2</v>
      </c>
      <c r="O21" s="273" t="s">
        <v>341</v>
      </c>
      <c r="P21" s="265">
        <f t="shared" si="1"/>
        <v>5.8188687617260842E-2</v>
      </c>
      <c r="Q21" s="265">
        <f t="shared" si="1"/>
        <v>0.10716203913468812</v>
      </c>
      <c r="R21" s="266">
        <f t="shared" si="1"/>
        <v>0.51734601814357373</v>
      </c>
      <c r="S21" s="265">
        <f t="shared" si="1"/>
        <v>7.1471821576788745E-3</v>
      </c>
      <c r="T21" s="265">
        <f t="shared" si="1"/>
        <v>0.26584562564757119</v>
      </c>
      <c r="U21" s="265">
        <f t="shared" si="1"/>
        <v>5.5944236581340366E-2</v>
      </c>
      <c r="V21" s="265">
        <f t="shared" si="1"/>
        <v>0.14973878877082614</v>
      </c>
      <c r="W21" s="265">
        <f t="shared" si="1"/>
        <v>0.19460955122375062</v>
      </c>
      <c r="X21" s="265">
        <f t="shared" si="1"/>
        <v>0.25827144986111933</v>
      </c>
      <c r="Y21" s="265">
        <f t="shared" si="1"/>
        <v>0.18880195477942516</v>
      </c>
      <c r="Z21" s="265">
        <f t="shared" si="1"/>
        <v>0.2400171713694268</v>
      </c>
      <c r="AA21" s="265">
        <f t="shared" si="1"/>
        <v>3.7645759688956032E-2</v>
      </c>
      <c r="AB21" s="267">
        <f t="shared" si="2"/>
        <v>0.51734601814357373</v>
      </c>
      <c r="AD21" s="273" t="s">
        <v>341</v>
      </c>
      <c r="AE21" s="268"/>
      <c r="AF21" s="268"/>
      <c r="AG21" s="269">
        <v>18</v>
      </c>
      <c r="AH21" s="268"/>
      <c r="AI21" s="268"/>
      <c r="AJ21" s="268"/>
      <c r="AK21" s="268"/>
      <c r="AL21" s="268"/>
      <c r="AM21" s="268"/>
      <c r="AN21" s="268"/>
      <c r="AO21" s="268"/>
      <c r="AP21" s="268"/>
      <c r="AQ21" s="7" t="s">
        <v>13</v>
      </c>
    </row>
    <row r="22" spans="1:43" ht="16" customHeight="1" thickTop="1" thickBot="1">
      <c r="A22" s="259" t="s">
        <v>754</v>
      </c>
      <c r="B22" s="274">
        <v>-0.11630015136227899</v>
      </c>
      <c r="C22" s="271">
        <v>-0.14329993596826932</v>
      </c>
      <c r="D22" s="275">
        <v>0.80971089058346801</v>
      </c>
      <c r="E22" s="271">
        <v>-0.13877713079932905</v>
      </c>
      <c r="F22" s="271">
        <v>6.4021043554635559E-2</v>
      </c>
      <c r="G22" s="271">
        <v>0.28152494022747465</v>
      </c>
      <c r="H22" s="271">
        <v>8.8064260916130691E-2</v>
      </c>
      <c r="I22" s="271">
        <v>-8.8943694111948177E-2</v>
      </c>
      <c r="J22" s="271">
        <v>-7.9094247053200964E-2</v>
      </c>
      <c r="K22" s="271">
        <v>7.2078948460047781E-2</v>
      </c>
      <c r="L22" s="271">
        <v>4.2276840141900456E-3</v>
      </c>
      <c r="M22" s="272">
        <v>1.508210937703055E-3</v>
      </c>
      <c r="O22" s="273" t="s">
        <v>342</v>
      </c>
      <c r="P22" s="265">
        <f t="shared" si="1"/>
        <v>0.11630015136227899</v>
      </c>
      <c r="Q22" s="265">
        <f t="shared" si="1"/>
        <v>0.14329993596826932</v>
      </c>
      <c r="R22" s="266">
        <f t="shared" si="1"/>
        <v>0.80971089058346801</v>
      </c>
      <c r="S22" s="265">
        <f t="shared" si="1"/>
        <v>0.13877713079932905</v>
      </c>
      <c r="T22" s="265">
        <f t="shared" si="1"/>
        <v>6.4021043554635559E-2</v>
      </c>
      <c r="U22" s="265">
        <f t="shared" si="1"/>
        <v>0.28152494022747465</v>
      </c>
      <c r="V22" s="265">
        <f t="shared" si="1"/>
        <v>8.8064260916130691E-2</v>
      </c>
      <c r="W22" s="265">
        <f t="shared" si="1"/>
        <v>8.8943694111948177E-2</v>
      </c>
      <c r="X22" s="265">
        <f t="shared" si="1"/>
        <v>7.9094247053200964E-2</v>
      </c>
      <c r="Y22" s="265">
        <f t="shared" si="1"/>
        <v>7.2078948460047781E-2</v>
      </c>
      <c r="Z22" s="265">
        <f t="shared" si="1"/>
        <v>4.2276840141900456E-3</v>
      </c>
      <c r="AA22" s="265">
        <f t="shared" si="1"/>
        <v>1.508210937703055E-3</v>
      </c>
      <c r="AB22" s="267">
        <f t="shared" si="2"/>
        <v>0.80971089058346801</v>
      </c>
      <c r="AD22" s="273" t="s">
        <v>342</v>
      </c>
      <c r="AE22" s="268"/>
      <c r="AF22" s="268"/>
      <c r="AG22" s="269">
        <v>19</v>
      </c>
      <c r="AH22" s="268"/>
      <c r="AI22" s="268"/>
      <c r="AJ22" s="268"/>
      <c r="AK22" s="268"/>
      <c r="AL22" s="268"/>
      <c r="AM22" s="268"/>
      <c r="AN22" s="268"/>
      <c r="AO22" s="268"/>
      <c r="AP22" s="268"/>
      <c r="AQ22" s="7" t="s">
        <v>15</v>
      </c>
    </row>
    <row r="23" spans="1:43" ht="16" customHeight="1" thickTop="1" thickBot="1">
      <c r="A23" s="259" t="s">
        <v>755</v>
      </c>
      <c r="B23" s="270">
        <v>0.75975644063463776</v>
      </c>
      <c r="C23" s="271">
        <v>1.1720425226793764E-2</v>
      </c>
      <c r="D23" s="271">
        <v>-6.5877736293353195E-2</v>
      </c>
      <c r="E23" s="271">
        <v>0.306497586433083</v>
      </c>
      <c r="F23" s="271">
        <v>0.143465944196359</v>
      </c>
      <c r="G23" s="271">
        <v>0.13300924536827813</v>
      </c>
      <c r="H23" s="271">
        <v>-3.1733182636168207E-2</v>
      </c>
      <c r="I23" s="271">
        <v>4.7349565079482035E-2</v>
      </c>
      <c r="J23" s="271">
        <v>4.60850065985405E-2</v>
      </c>
      <c r="K23" s="271">
        <v>7.2686321757553879E-2</v>
      </c>
      <c r="L23" s="271">
        <v>-3.1839985885530914E-2</v>
      </c>
      <c r="M23" s="272">
        <v>-0.1107843175566716</v>
      </c>
      <c r="O23" s="273" t="s">
        <v>343</v>
      </c>
      <c r="P23" s="266">
        <f t="shared" si="1"/>
        <v>0.75975644063463776</v>
      </c>
      <c r="Q23" s="265">
        <f t="shared" si="1"/>
        <v>1.1720425226793764E-2</v>
      </c>
      <c r="R23" s="265">
        <f t="shared" si="1"/>
        <v>6.5877736293353195E-2</v>
      </c>
      <c r="S23" s="265">
        <f t="shared" si="1"/>
        <v>0.306497586433083</v>
      </c>
      <c r="T23" s="265">
        <f t="shared" si="1"/>
        <v>0.143465944196359</v>
      </c>
      <c r="U23" s="265">
        <f t="shared" si="1"/>
        <v>0.13300924536827813</v>
      </c>
      <c r="V23" s="265">
        <f t="shared" si="1"/>
        <v>3.1733182636168207E-2</v>
      </c>
      <c r="W23" s="265">
        <f t="shared" si="1"/>
        <v>4.7349565079482035E-2</v>
      </c>
      <c r="X23" s="265">
        <f t="shared" si="1"/>
        <v>4.60850065985405E-2</v>
      </c>
      <c r="Y23" s="265">
        <f t="shared" si="1"/>
        <v>7.2686321757553879E-2</v>
      </c>
      <c r="Z23" s="265">
        <f t="shared" si="1"/>
        <v>3.1839985885530914E-2</v>
      </c>
      <c r="AA23" s="265">
        <f t="shared" si="1"/>
        <v>0.1107843175566716</v>
      </c>
      <c r="AB23" s="267">
        <f t="shared" si="2"/>
        <v>0.75975644063463776</v>
      </c>
      <c r="AD23" s="273" t="s">
        <v>343</v>
      </c>
      <c r="AE23" s="269">
        <v>20</v>
      </c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7" t="s">
        <v>16</v>
      </c>
    </row>
    <row r="24" spans="1:43" ht="16" customHeight="1" thickTop="1" thickBot="1">
      <c r="A24" s="259" t="s">
        <v>756</v>
      </c>
      <c r="B24" s="270">
        <v>0.78839678553375403</v>
      </c>
      <c r="C24" s="271">
        <v>-0.13211685130675813</v>
      </c>
      <c r="D24" s="271">
        <v>-8.7844949935303368E-2</v>
      </c>
      <c r="E24" s="271">
        <v>0.13027370315849049</v>
      </c>
      <c r="F24" s="271">
        <v>-4.1698794342040955E-2</v>
      </c>
      <c r="G24" s="271">
        <v>0.14804296076799398</v>
      </c>
      <c r="H24" s="271">
        <v>5.4445731880292676E-2</v>
      </c>
      <c r="I24" s="271">
        <v>-0.16291292972338015</v>
      </c>
      <c r="J24" s="271">
        <v>-8.4121685940654181E-2</v>
      </c>
      <c r="K24" s="271">
        <v>2.2186817579134543E-2</v>
      </c>
      <c r="L24" s="271">
        <v>7.8058573472375173E-2</v>
      </c>
      <c r="M24" s="272">
        <v>4.2223008673640185E-2</v>
      </c>
      <c r="O24" s="273" t="s">
        <v>344</v>
      </c>
      <c r="P24" s="266">
        <f t="shared" si="1"/>
        <v>0.78839678553375403</v>
      </c>
      <c r="Q24" s="265">
        <f t="shared" si="1"/>
        <v>0.13211685130675813</v>
      </c>
      <c r="R24" s="265">
        <f t="shared" si="1"/>
        <v>8.7844949935303368E-2</v>
      </c>
      <c r="S24" s="265">
        <f t="shared" si="1"/>
        <v>0.13027370315849049</v>
      </c>
      <c r="T24" s="265">
        <f t="shared" si="1"/>
        <v>4.1698794342040955E-2</v>
      </c>
      <c r="U24" s="265">
        <f t="shared" si="1"/>
        <v>0.14804296076799398</v>
      </c>
      <c r="V24" s="265">
        <f t="shared" si="1"/>
        <v>5.4445731880292676E-2</v>
      </c>
      <c r="W24" s="265">
        <f t="shared" si="1"/>
        <v>0.16291292972338015</v>
      </c>
      <c r="X24" s="265">
        <f t="shared" si="1"/>
        <v>8.4121685940654181E-2</v>
      </c>
      <c r="Y24" s="265">
        <f t="shared" si="1"/>
        <v>2.2186817579134543E-2</v>
      </c>
      <c r="Z24" s="265">
        <f t="shared" si="1"/>
        <v>7.8058573472375173E-2</v>
      </c>
      <c r="AA24" s="265">
        <f t="shared" si="1"/>
        <v>4.2223008673640185E-2</v>
      </c>
      <c r="AB24" s="267">
        <f t="shared" si="2"/>
        <v>0.78839678553375403</v>
      </c>
      <c r="AD24" s="273" t="s">
        <v>344</v>
      </c>
      <c r="AE24" s="269">
        <v>21</v>
      </c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7" t="s">
        <v>17</v>
      </c>
    </row>
    <row r="25" spans="1:43" ht="16" customHeight="1" thickTop="1" thickBot="1">
      <c r="A25" s="259" t="s">
        <v>757</v>
      </c>
      <c r="B25" s="270">
        <v>0.78653550957999852</v>
      </c>
      <c r="C25" s="271">
        <v>0.15210167463634611</v>
      </c>
      <c r="D25" s="271">
        <v>-9.5550904826228605E-2</v>
      </c>
      <c r="E25" s="271">
        <v>-6.087188854856436E-2</v>
      </c>
      <c r="F25" s="271">
        <v>5.429697571325625E-2</v>
      </c>
      <c r="G25" s="271">
        <v>-0.18638929897771983</v>
      </c>
      <c r="H25" s="271">
        <v>-0.12099311332246607</v>
      </c>
      <c r="I25" s="271">
        <v>0.17115732976620721</v>
      </c>
      <c r="J25" s="271">
        <v>0.10228190887906644</v>
      </c>
      <c r="K25" s="271">
        <v>-1.4824587174607249E-2</v>
      </c>
      <c r="L25" s="271">
        <v>-5.6087929875415644E-2</v>
      </c>
      <c r="M25" s="272">
        <v>-0.14086944083432687</v>
      </c>
      <c r="O25" s="273" t="s">
        <v>345</v>
      </c>
      <c r="P25" s="266">
        <f t="shared" si="1"/>
        <v>0.78653550957999852</v>
      </c>
      <c r="Q25" s="265">
        <f t="shared" si="1"/>
        <v>0.15210167463634611</v>
      </c>
      <c r="R25" s="265">
        <f t="shared" si="1"/>
        <v>9.5550904826228605E-2</v>
      </c>
      <c r="S25" s="265">
        <f t="shared" si="1"/>
        <v>6.087188854856436E-2</v>
      </c>
      <c r="T25" s="265">
        <f t="shared" si="1"/>
        <v>5.429697571325625E-2</v>
      </c>
      <c r="U25" s="265">
        <f t="shared" si="1"/>
        <v>0.18638929897771983</v>
      </c>
      <c r="V25" s="265">
        <f t="shared" si="1"/>
        <v>0.12099311332246607</v>
      </c>
      <c r="W25" s="265">
        <f t="shared" si="1"/>
        <v>0.17115732976620721</v>
      </c>
      <c r="X25" s="265">
        <f t="shared" si="1"/>
        <v>0.10228190887906644</v>
      </c>
      <c r="Y25" s="265">
        <f t="shared" si="1"/>
        <v>1.4824587174607249E-2</v>
      </c>
      <c r="Z25" s="265">
        <f t="shared" si="1"/>
        <v>5.6087929875415644E-2</v>
      </c>
      <c r="AA25" s="265">
        <f t="shared" si="1"/>
        <v>0.14086944083432687</v>
      </c>
      <c r="AB25" s="267">
        <f t="shared" si="2"/>
        <v>0.78653550957999852</v>
      </c>
      <c r="AD25" s="273" t="s">
        <v>345</v>
      </c>
      <c r="AE25" s="269">
        <v>22</v>
      </c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7" t="s">
        <v>18</v>
      </c>
    </row>
    <row r="26" spans="1:43" ht="24" thickTop="1" thickBot="1">
      <c r="A26" s="259" t="s">
        <v>758</v>
      </c>
      <c r="B26" s="274">
        <v>-0.28546525343777868</v>
      </c>
      <c r="C26" s="271">
        <v>-0.33474992116160301</v>
      </c>
      <c r="D26" s="275">
        <v>0.58504489144746907</v>
      </c>
      <c r="E26" s="271">
        <v>-0.16079387930070826</v>
      </c>
      <c r="F26" s="271">
        <v>-8.8523029901732359E-2</v>
      </c>
      <c r="G26" s="271">
        <v>0.31463586515903774</v>
      </c>
      <c r="H26" s="271">
        <v>0.27863154883960056</v>
      </c>
      <c r="I26" s="271">
        <v>-1.9715336650112669E-2</v>
      </c>
      <c r="J26" s="271">
        <v>-0.10306873649682834</v>
      </c>
      <c r="K26" s="271">
        <v>-2.8126145495225865E-2</v>
      </c>
      <c r="L26" s="271">
        <v>-7.0541839813345511E-2</v>
      </c>
      <c r="M26" s="272">
        <v>-0.19035942249565732</v>
      </c>
      <c r="O26" s="273" t="s">
        <v>346</v>
      </c>
      <c r="P26" s="265">
        <f t="shared" si="1"/>
        <v>0.28546525343777868</v>
      </c>
      <c r="Q26" s="265">
        <f t="shared" si="1"/>
        <v>0.33474992116160301</v>
      </c>
      <c r="R26" s="266">
        <f t="shared" si="1"/>
        <v>0.58504489144746907</v>
      </c>
      <c r="S26" s="265">
        <f t="shared" si="1"/>
        <v>0.16079387930070826</v>
      </c>
      <c r="T26" s="265">
        <f t="shared" si="1"/>
        <v>8.8523029901732359E-2</v>
      </c>
      <c r="U26" s="265">
        <f t="shared" si="1"/>
        <v>0.31463586515903774</v>
      </c>
      <c r="V26" s="265">
        <f t="shared" si="1"/>
        <v>0.27863154883960056</v>
      </c>
      <c r="W26" s="265">
        <f t="shared" si="1"/>
        <v>1.9715336650112669E-2</v>
      </c>
      <c r="X26" s="265">
        <f t="shared" si="1"/>
        <v>0.10306873649682834</v>
      </c>
      <c r="Y26" s="265">
        <f t="shared" si="1"/>
        <v>2.8126145495225865E-2</v>
      </c>
      <c r="Z26" s="265">
        <f t="shared" si="1"/>
        <v>7.0541839813345511E-2</v>
      </c>
      <c r="AA26" s="265">
        <f t="shared" si="1"/>
        <v>0.19035942249565732</v>
      </c>
      <c r="AB26" s="267">
        <f t="shared" si="2"/>
        <v>0.58504489144746907</v>
      </c>
      <c r="AD26" s="273" t="s">
        <v>346</v>
      </c>
      <c r="AE26" s="268"/>
      <c r="AF26" s="268"/>
      <c r="AG26" s="269">
        <v>23</v>
      </c>
      <c r="AH26" s="268"/>
      <c r="AI26" s="268"/>
      <c r="AJ26" s="268"/>
      <c r="AK26" s="268"/>
      <c r="AL26" s="268"/>
      <c r="AM26" s="268"/>
      <c r="AN26" s="268"/>
      <c r="AO26" s="268"/>
      <c r="AP26" s="268"/>
      <c r="AQ26" s="7" t="s">
        <v>19</v>
      </c>
    </row>
    <row r="27" spans="1:43" ht="24" thickTop="1" thickBot="1">
      <c r="A27" s="259" t="s">
        <v>759</v>
      </c>
      <c r="B27" s="274">
        <v>9.9213258009164043E-3</v>
      </c>
      <c r="C27" s="271">
        <v>7.4938619330542633E-2</v>
      </c>
      <c r="D27" s="271">
        <v>6.8931169269802639E-2</v>
      </c>
      <c r="E27" s="271">
        <v>4.8510967114878671E-2</v>
      </c>
      <c r="F27" s="271">
        <v>0.24828521493813124</v>
      </c>
      <c r="G27" s="271">
        <v>-1.2278922678821831E-2</v>
      </c>
      <c r="H27" s="271">
        <v>0.11368296658554734</v>
      </c>
      <c r="I27" s="271">
        <v>-5.0530767690495589E-2</v>
      </c>
      <c r="J27" s="271">
        <v>-2.2467703131965541E-2</v>
      </c>
      <c r="K27" s="271">
        <v>4.6261397727163582E-2</v>
      </c>
      <c r="L27" s="275">
        <v>0.73310365724002524</v>
      </c>
      <c r="M27" s="272">
        <v>-5.6801433801447525E-2</v>
      </c>
      <c r="O27" s="273" t="s">
        <v>347</v>
      </c>
      <c r="P27" s="265">
        <f t="shared" si="1"/>
        <v>9.9213258009164043E-3</v>
      </c>
      <c r="Q27" s="265">
        <f t="shared" si="1"/>
        <v>7.4938619330542633E-2</v>
      </c>
      <c r="R27" s="265">
        <f t="shared" si="1"/>
        <v>6.8931169269802639E-2</v>
      </c>
      <c r="S27" s="265">
        <f t="shared" si="1"/>
        <v>4.8510967114878671E-2</v>
      </c>
      <c r="T27" s="265">
        <f t="shared" si="1"/>
        <v>0.24828521493813124</v>
      </c>
      <c r="U27" s="265">
        <f t="shared" si="1"/>
        <v>1.2278922678821831E-2</v>
      </c>
      <c r="V27" s="265">
        <f t="shared" si="1"/>
        <v>0.11368296658554734</v>
      </c>
      <c r="W27" s="265">
        <f t="shared" si="1"/>
        <v>5.0530767690495589E-2</v>
      </c>
      <c r="X27" s="265">
        <f t="shared" si="1"/>
        <v>2.2467703131965541E-2</v>
      </c>
      <c r="Y27" s="265">
        <f t="shared" si="1"/>
        <v>4.6261397727163582E-2</v>
      </c>
      <c r="Z27" s="266">
        <f t="shared" si="1"/>
        <v>0.73310365724002524</v>
      </c>
      <c r="AA27" s="265">
        <f t="shared" si="1"/>
        <v>5.6801433801447525E-2</v>
      </c>
      <c r="AB27" s="267">
        <f t="shared" si="2"/>
        <v>0.73310365724002524</v>
      </c>
      <c r="AD27" s="273" t="s">
        <v>347</v>
      </c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9">
        <v>24</v>
      </c>
      <c r="AP27" s="268"/>
      <c r="AQ27" s="7" t="s">
        <v>20</v>
      </c>
    </row>
    <row r="28" spans="1:43" ht="16" customHeight="1" thickTop="1" thickBot="1">
      <c r="A28" s="259" t="s">
        <v>760</v>
      </c>
      <c r="B28" s="274">
        <v>0.56712999220502813</v>
      </c>
      <c r="C28" s="275">
        <v>0.58807146611119532</v>
      </c>
      <c r="D28" s="271">
        <v>0.10405483351438224</v>
      </c>
      <c r="E28" s="271">
        <v>0.16264651676829511</v>
      </c>
      <c r="F28" s="271">
        <v>3.8863528557036099E-2</v>
      </c>
      <c r="G28" s="271">
        <v>0.16691599512517516</v>
      </c>
      <c r="H28" s="271">
        <v>-0.13118839063384541</v>
      </c>
      <c r="I28" s="271">
        <v>-0.22985841718405906</v>
      </c>
      <c r="J28" s="271">
        <v>-2.9873398335176996E-2</v>
      </c>
      <c r="K28" s="271">
        <v>-4.9089942984876067E-2</v>
      </c>
      <c r="L28" s="271">
        <v>-6.8303010417686286E-2</v>
      </c>
      <c r="M28" s="272">
        <v>-0.1340052817363348</v>
      </c>
      <c r="O28" s="273" t="s">
        <v>348</v>
      </c>
      <c r="P28" s="265">
        <f t="shared" si="1"/>
        <v>0.56712999220502813</v>
      </c>
      <c r="Q28" s="266">
        <f t="shared" si="1"/>
        <v>0.58807146611119532</v>
      </c>
      <c r="R28" s="265">
        <f t="shared" si="1"/>
        <v>0.10405483351438224</v>
      </c>
      <c r="S28" s="265">
        <f t="shared" si="1"/>
        <v>0.16264651676829511</v>
      </c>
      <c r="T28" s="265">
        <f t="shared" si="1"/>
        <v>3.8863528557036099E-2</v>
      </c>
      <c r="U28" s="265">
        <f t="shared" si="1"/>
        <v>0.16691599512517516</v>
      </c>
      <c r="V28" s="265">
        <f t="shared" si="1"/>
        <v>0.13118839063384541</v>
      </c>
      <c r="W28" s="265">
        <f t="shared" si="1"/>
        <v>0.22985841718405906</v>
      </c>
      <c r="X28" s="265">
        <f t="shared" si="1"/>
        <v>2.9873398335176996E-2</v>
      </c>
      <c r="Y28" s="265">
        <f t="shared" si="1"/>
        <v>4.9089942984876067E-2</v>
      </c>
      <c r="Z28" s="265">
        <f t="shared" si="1"/>
        <v>6.8303010417686286E-2</v>
      </c>
      <c r="AA28" s="265">
        <f t="shared" si="1"/>
        <v>0.1340052817363348</v>
      </c>
      <c r="AB28" s="267">
        <f t="shared" si="2"/>
        <v>0.58807146611119532</v>
      </c>
      <c r="AD28" s="273" t="s">
        <v>348</v>
      </c>
      <c r="AE28" s="268"/>
      <c r="AF28" s="269">
        <v>25</v>
      </c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7" t="s">
        <v>21</v>
      </c>
    </row>
    <row r="29" spans="1:43" ht="16" customHeight="1" thickTop="1" thickBot="1">
      <c r="A29" s="259" t="s">
        <v>761</v>
      </c>
      <c r="B29" s="270">
        <v>0.70299887897364943</v>
      </c>
      <c r="C29" s="271">
        <v>0.19032532932862417</v>
      </c>
      <c r="D29" s="271">
        <v>-0.25148811769338913</v>
      </c>
      <c r="E29" s="271">
        <v>3.2427325697597466E-2</v>
      </c>
      <c r="F29" s="271">
        <v>6.1036044414860983E-2</v>
      </c>
      <c r="G29" s="271">
        <v>-0.42126330874346835</v>
      </c>
      <c r="H29" s="271">
        <v>-0.13519808415145926</v>
      </c>
      <c r="I29" s="271">
        <v>8.3837652525874329E-2</v>
      </c>
      <c r="J29" s="271">
        <v>0.19007210308544142</v>
      </c>
      <c r="K29" s="271">
        <v>1.9313191233698356E-2</v>
      </c>
      <c r="L29" s="271">
        <v>-2.2107487146598097E-2</v>
      </c>
      <c r="M29" s="272">
        <v>-0.10226037994766485</v>
      </c>
      <c r="O29" s="273" t="s">
        <v>349</v>
      </c>
      <c r="P29" s="266">
        <f t="shared" si="1"/>
        <v>0.70299887897364943</v>
      </c>
      <c r="Q29" s="265">
        <f t="shared" si="1"/>
        <v>0.19032532932862417</v>
      </c>
      <c r="R29" s="265">
        <f t="shared" si="1"/>
        <v>0.25148811769338913</v>
      </c>
      <c r="S29" s="265">
        <f t="shared" si="1"/>
        <v>3.2427325697597466E-2</v>
      </c>
      <c r="T29" s="265">
        <f t="shared" si="1"/>
        <v>6.1036044414860983E-2</v>
      </c>
      <c r="U29" s="265">
        <f t="shared" si="1"/>
        <v>0.42126330874346835</v>
      </c>
      <c r="V29" s="265">
        <f t="shared" si="1"/>
        <v>0.13519808415145926</v>
      </c>
      <c r="W29" s="265">
        <f t="shared" si="1"/>
        <v>8.3837652525874329E-2</v>
      </c>
      <c r="X29" s="265">
        <f t="shared" si="1"/>
        <v>0.19007210308544142</v>
      </c>
      <c r="Y29" s="265">
        <f t="shared" si="1"/>
        <v>1.9313191233698356E-2</v>
      </c>
      <c r="Z29" s="265">
        <f t="shared" si="1"/>
        <v>2.2107487146598097E-2</v>
      </c>
      <c r="AA29" s="265">
        <f t="shared" si="1"/>
        <v>0.10226037994766485</v>
      </c>
      <c r="AB29" s="267">
        <f t="shared" si="2"/>
        <v>0.70299887897364943</v>
      </c>
      <c r="AD29" s="273" t="s">
        <v>349</v>
      </c>
      <c r="AE29" s="269">
        <v>26</v>
      </c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7" t="s">
        <v>24</v>
      </c>
    </row>
    <row r="30" spans="1:43" ht="16" customHeight="1" thickTop="1" thickBot="1">
      <c r="A30" s="259" t="s">
        <v>762</v>
      </c>
      <c r="B30" s="274">
        <v>5.7280520134272088E-2</v>
      </c>
      <c r="C30" s="271">
        <v>4.017910109966679E-2</v>
      </c>
      <c r="D30" s="271">
        <v>-0.17687989576000079</v>
      </c>
      <c r="E30" s="271">
        <v>3.0161821935275925E-2</v>
      </c>
      <c r="F30" s="271">
        <v>-0.10221142804693552</v>
      </c>
      <c r="G30" s="275">
        <v>-0.83742027827219179</v>
      </c>
      <c r="H30" s="271">
        <v>6.8746253232372018E-2</v>
      </c>
      <c r="I30" s="271">
        <v>-0.19086985114223051</v>
      </c>
      <c r="J30" s="271">
        <v>1.1639171263669671E-2</v>
      </c>
      <c r="K30" s="271">
        <v>-4.8411111568377921E-2</v>
      </c>
      <c r="L30" s="271">
        <v>-6.0886208070288148E-2</v>
      </c>
      <c r="M30" s="272">
        <v>-4.963240958031407E-2</v>
      </c>
      <c r="O30" s="273" t="s">
        <v>350</v>
      </c>
      <c r="P30" s="265">
        <f t="shared" si="1"/>
        <v>5.7280520134272088E-2</v>
      </c>
      <c r="Q30" s="265">
        <f t="shared" si="1"/>
        <v>4.017910109966679E-2</v>
      </c>
      <c r="R30" s="265">
        <f t="shared" si="1"/>
        <v>0.17687989576000079</v>
      </c>
      <c r="S30" s="265">
        <f t="shared" si="1"/>
        <v>3.0161821935275925E-2</v>
      </c>
      <c r="T30" s="265">
        <f t="shared" si="1"/>
        <v>0.10221142804693552</v>
      </c>
      <c r="U30" s="266">
        <f t="shared" si="1"/>
        <v>0.83742027827219179</v>
      </c>
      <c r="V30" s="265">
        <f t="shared" si="1"/>
        <v>6.8746253232372018E-2</v>
      </c>
      <c r="W30" s="265">
        <f t="shared" si="1"/>
        <v>0.19086985114223051</v>
      </c>
      <c r="X30" s="265">
        <f t="shared" si="1"/>
        <v>1.1639171263669671E-2</v>
      </c>
      <c r="Y30" s="265">
        <f t="shared" si="1"/>
        <v>4.8411111568377921E-2</v>
      </c>
      <c r="Z30" s="265">
        <f t="shared" si="1"/>
        <v>6.0886208070288148E-2</v>
      </c>
      <c r="AA30" s="265">
        <f t="shared" si="1"/>
        <v>4.963240958031407E-2</v>
      </c>
      <c r="AB30" s="267">
        <f t="shared" si="2"/>
        <v>0.83742027827219179</v>
      </c>
      <c r="AD30" s="273" t="s">
        <v>350</v>
      </c>
      <c r="AE30" s="268"/>
      <c r="AF30" s="268"/>
      <c r="AG30" s="268"/>
      <c r="AH30" s="268"/>
      <c r="AI30" s="268"/>
      <c r="AJ30" s="269">
        <v>27</v>
      </c>
      <c r="AK30" s="268"/>
      <c r="AL30" s="268"/>
      <c r="AM30" s="268"/>
      <c r="AN30" s="268"/>
      <c r="AO30" s="268"/>
      <c r="AP30" s="268"/>
      <c r="AQ30" s="7" t="s">
        <v>25</v>
      </c>
    </row>
    <row r="31" spans="1:43" ht="16" customHeight="1" thickTop="1" thickBot="1">
      <c r="A31" s="259" t="s">
        <v>763</v>
      </c>
      <c r="B31" s="274">
        <v>3.1425408097421358E-2</v>
      </c>
      <c r="C31" s="271">
        <v>0.10260257501266418</v>
      </c>
      <c r="D31" s="271">
        <v>5.0858549626430424E-2</v>
      </c>
      <c r="E31" s="271">
        <v>-5.5257183310723837E-2</v>
      </c>
      <c r="F31" s="271">
        <v>-5.1113014322113418E-2</v>
      </c>
      <c r="G31" s="271">
        <v>-1.3985317443446088E-2</v>
      </c>
      <c r="H31" s="271">
        <v>-2.5995844362871771E-2</v>
      </c>
      <c r="I31" s="271">
        <v>0.19204512051200584</v>
      </c>
      <c r="J31" s="271">
        <v>-3.5623334558795475E-2</v>
      </c>
      <c r="K31" s="271">
        <v>-9.83328316030678E-3</v>
      </c>
      <c r="L31" s="271">
        <v>-4.3994248999869735E-2</v>
      </c>
      <c r="M31" s="277">
        <v>0.78027743157372642</v>
      </c>
      <c r="O31" s="273" t="s">
        <v>351</v>
      </c>
      <c r="P31" s="265">
        <f t="shared" si="1"/>
        <v>3.1425408097421358E-2</v>
      </c>
      <c r="Q31" s="265">
        <f t="shared" si="1"/>
        <v>0.10260257501266418</v>
      </c>
      <c r="R31" s="265">
        <f t="shared" si="1"/>
        <v>5.0858549626430424E-2</v>
      </c>
      <c r="S31" s="265">
        <f t="shared" si="1"/>
        <v>5.5257183310723837E-2</v>
      </c>
      <c r="T31" s="265">
        <f t="shared" si="1"/>
        <v>5.1113014322113418E-2</v>
      </c>
      <c r="U31" s="265">
        <f t="shared" si="1"/>
        <v>1.3985317443446088E-2</v>
      </c>
      <c r="V31" s="265">
        <f t="shared" si="1"/>
        <v>2.5995844362871771E-2</v>
      </c>
      <c r="W31" s="265">
        <f t="shared" si="1"/>
        <v>0.19204512051200584</v>
      </c>
      <c r="X31" s="265">
        <f t="shared" si="1"/>
        <v>3.5623334558795475E-2</v>
      </c>
      <c r="Y31" s="265">
        <f t="shared" si="1"/>
        <v>9.83328316030678E-3</v>
      </c>
      <c r="Z31" s="265">
        <f t="shared" si="1"/>
        <v>4.3994248999869735E-2</v>
      </c>
      <c r="AA31" s="266">
        <f t="shared" si="1"/>
        <v>0.78027743157372642</v>
      </c>
      <c r="AB31" s="267">
        <f t="shared" si="2"/>
        <v>0.78027743157372642</v>
      </c>
      <c r="AD31" s="273" t="s">
        <v>351</v>
      </c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9">
        <v>28</v>
      </c>
      <c r="AQ31" s="7" t="s">
        <v>26</v>
      </c>
    </row>
    <row r="32" spans="1:43" ht="24" thickTop="1" thickBot="1">
      <c r="A32" s="259" t="s">
        <v>764</v>
      </c>
      <c r="B32" s="270">
        <v>0.41670739318186112</v>
      </c>
      <c r="C32" s="271">
        <v>0.38567556724341773</v>
      </c>
      <c r="D32" s="271">
        <v>-0.11923360547035891</v>
      </c>
      <c r="E32" s="271">
        <v>0.13839661815503781</v>
      </c>
      <c r="F32" s="271">
        <v>-9.6902460055455462E-3</v>
      </c>
      <c r="G32" s="271">
        <v>-0.30596395120553455</v>
      </c>
      <c r="H32" s="271">
        <v>-0.28872152972977044</v>
      </c>
      <c r="I32" s="271">
        <v>9.2178679926804719E-3</v>
      </c>
      <c r="J32" s="271">
        <v>-0.11262875735288244</v>
      </c>
      <c r="K32" s="271">
        <v>-0.14996919199774175</v>
      </c>
      <c r="L32" s="271">
        <v>1.0551657448951408E-2</v>
      </c>
      <c r="M32" s="272">
        <v>-0.28260094388182055</v>
      </c>
      <c r="O32" s="273" t="s">
        <v>352</v>
      </c>
      <c r="P32" s="266">
        <f t="shared" si="1"/>
        <v>0.41670739318186112</v>
      </c>
      <c r="Q32" s="265">
        <f t="shared" si="1"/>
        <v>0.38567556724341773</v>
      </c>
      <c r="R32" s="265">
        <f t="shared" si="1"/>
        <v>0.11923360547035891</v>
      </c>
      <c r="S32" s="265">
        <f t="shared" si="1"/>
        <v>0.13839661815503781</v>
      </c>
      <c r="T32" s="265">
        <f t="shared" si="1"/>
        <v>9.6902460055455462E-3</v>
      </c>
      <c r="U32" s="265">
        <f t="shared" si="1"/>
        <v>0.30596395120553455</v>
      </c>
      <c r="V32" s="265">
        <f t="shared" si="1"/>
        <v>0.28872152972977044</v>
      </c>
      <c r="W32" s="265">
        <f t="shared" si="1"/>
        <v>9.2178679926804719E-3</v>
      </c>
      <c r="X32" s="265">
        <f t="shared" si="1"/>
        <v>0.11262875735288244</v>
      </c>
      <c r="Y32" s="265">
        <f t="shared" si="1"/>
        <v>0.14996919199774175</v>
      </c>
      <c r="Z32" s="265">
        <f t="shared" si="1"/>
        <v>1.0551657448951408E-2</v>
      </c>
      <c r="AA32" s="265">
        <f t="shared" si="1"/>
        <v>0.28260094388182055</v>
      </c>
      <c r="AB32" s="267">
        <f t="shared" si="2"/>
        <v>0.41670739318186112</v>
      </c>
      <c r="AD32" s="273" t="s">
        <v>352</v>
      </c>
      <c r="AE32" s="269">
        <v>29</v>
      </c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7" t="s">
        <v>27</v>
      </c>
    </row>
    <row r="33" spans="1:43" ht="24" thickTop="1" thickBot="1">
      <c r="A33" s="259" t="s">
        <v>765</v>
      </c>
      <c r="B33" s="274">
        <v>-0.18695575349301055</v>
      </c>
      <c r="C33" s="271">
        <v>-0.16267179210943108</v>
      </c>
      <c r="D33" s="275">
        <v>0.67870992337491343</v>
      </c>
      <c r="E33" s="271">
        <v>-0.18139390033778055</v>
      </c>
      <c r="F33" s="271">
        <v>-3.7605481158116329E-2</v>
      </c>
      <c r="G33" s="271">
        <v>3.0382099459617978E-2</v>
      </c>
      <c r="H33" s="271">
        <v>0.12082358778636257</v>
      </c>
      <c r="I33" s="271">
        <v>7.2560138255209072E-2</v>
      </c>
      <c r="J33" s="271">
        <v>-7.8707487081608352E-2</v>
      </c>
      <c r="K33" s="271">
        <v>-6.0988971223751983E-3</v>
      </c>
      <c r="L33" s="271">
        <v>0.51922747710666983</v>
      </c>
      <c r="M33" s="272">
        <v>3.524415540626185E-2</v>
      </c>
      <c r="O33" s="273" t="s">
        <v>353</v>
      </c>
      <c r="P33" s="265">
        <f t="shared" si="1"/>
        <v>0.18695575349301055</v>
      </c>
      <c r="Q33" s="265">
        <f t="shared" si="1"/>
        <v>0.16267179210943108</v>
      </c>
      <c r="R33" s="266">
        <f t="shared" si="1"/>
        <v>0.67870992337491343</v>
      </c>
      <c r="S33" s="265">
        <f t="shared" si="1"/>
        <v>0.18139390033778055</v>
      </c>
      <c r="T33" s="265">
        <f t="shared" si="1"/>
        <v>3.7605481158116329E-2</v>
      </c>
      <c r="U33" s="265">
        <f t="shared" si="1"/>
        <v>3.0382099459617978E-2</v>
      </c>
      <c r="V33" s="265">
        <f t="shared" si="1"/>
        <v>0.12082358778636257</v>
      </c>
      <c r="W33" s="265">
        <f t="shared" si="1"/>
        <v>7.2560138255209072E-2</v>
      </c>
      <c r="X33" s="265">
        <f t="shared" si="1"/>
        <v>7.8707487081608352E-2</v>
      </c>
      <c r="Y33" s="265">
        <f t="shared" si="1"/>
        <v>6.0988971223751983E-3</v>
      </c>
      <c r="Z33" s="265">
        <f t="shared" si="1"/>
        <v>0.51922747710666983</v>
      </c>
      <c r="AA33" s="265">
        <f t="shared" si="1"/>
        <v>3.524415540626185E-2</v>
      </c>
      <c r="AB33" s="267">
        <f t="shared" si="2"/>
        <v>0.67870992337491343</v>
      </c>
      <c r="AD33" s="273" t="s">
        <v>353</v>
      </c>
      <c r="AE33" s="268"/>
      <c r="AF33" s="268"/>
      <c r="AG33" s="269">
        <v>30</v>
      </c>
      <c r="AH33" s="268"/>
      <c r="AI33" s="268"/>
      <c r="AJ33" s="268"/>
      <c r="AK33" s="268"/>
      <c r="AL33" s="268"/>
      <c r="AM33" s="268"/>
      <c r="AN33" s="268"/>
      <c r="AO33" s="268"/>
      <c r="AP33" s="268"/>
      <c r="AQ33" s="7" t="s">
        <v>28</v>
      </c>
    </row>
    <row r="34" spans="1:43" ht="24" thickTop="1" thickBot="1">
      <c r="A34" s="259" t="s">
        <v>766</v>
      </c>
      <c r="B34" s="270">
        <v>0.48101808042557687</v>
      </c>
      <c r="C34" s="271">
        <v>-4.5649478844688555E-2</v>
      </c>
      <c r="D34" s="271">
        <v>-0.10813425067959881</v>
      </c>
      <c r="E34" s="271">
        <v>-0.11214166823774117</v>
      </c>
      <c r="F34" s="271">
        <v>0.10954782050131108</v>
      </c>
      <c r="G34" s="271">
        <v>0.22808322948398324</v>
      </c>
      <c r="H34" s="271">
        <v>0.30554041037380614</v>
      </c>
      <c r="I34" s="271">
        <v>-0.31264247251551081</v>
      </c>
      <c r="J34" s="271">
        <v>-0.17957241325733267</v>
      </c>
      <c r="K34" s="271">
        <v>1.0857018564440548E-2</v>
      </c>
      <c r="L34" s="271">
        <v>1.5985281703827341E-2</v>
      </c>
      <c r="M34" s="272">
        <v>1.8738985661920081E-2</v>
      </c>
      <c r="O34" s="273" t="s">
        <v>354</v>
      </c>
      <c r="P34" s="266">
        <f t="shared" si="1"/>
        <v>0.48101808042557687</v>
      </c>
      <c r="Q34" s="265">
        <f t="shared" si="1"/>
        <v>4.5649478844688555E-2</v>
      </c>
      <c r="R34" s="265">
        <f t="shared" si="1"/>
        <v>0.10813425067959881</v>
      </c>
      <c r="S34" s="265">
        <f t="shared" si="1"/>
        <v>0.11214166823774117</v>
      </c>
      <c r="T34" s="265">
        <f t="shared" si="1"/>
        <v>0.10954782050131108</v>
      </c>
      <c r="U34" s="265">
        <f t="shared" si="1"/>
        <v>0.22808322948398324</v>
      </c>
      <c r="V34" s="265">
        <f t="shared" si="1"/>
        <v>0.30554041037380614</v>
      </c>
      <c r="W34" s="265">
        <f t="shared" si="1"/>
        <v>0.31264247251551081</v>
      </c>
      <c r="X34" s="265">
        <f t="shared" si="1"/>
        <v>0.17957241325733267</v>
      </c>
      <c r="Y34" s="265">
        <f t="shared" si="1"/>
        <v>1.0857018564440548E-2</v>
      </c>
      <c r="Z34" s="265">
        <f t="shared" si="1"/>
        <v>1.5985281703827341E-2</v>
      </c>
      <c r="AA34" s="265">
        <f t="shared" si="1"/>
        <v>1.8738985661920081E-2</v>
      </c>
      <c r="AB34" s="267">
        <f t="shared" si="2"/>
        <v>0.48101808042557687</v>
      </c>
      <c r="AD34" s="273" t="s">
        <v>354</v>
      </c>
      <c r="AE34" s="269">
        <v>31</v>
      </c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7" t="s">
        <v>29</v>
      </c>
    </row>
    <row r="35" spans="1:43" ht="24" thickTop="1" thickBot="1">
      <c r="A35" s="259" t="s">
        <v>767</v>
      </c>
      <c r="B35" s="274">
        <v>-0.11270399193374918</v>
      </c>
      <c r="C35" s="275">
        <v>0.79319531407518007</v>
      </c>
      <c r="D35" s="271">
        <v>-7.9051117491190981E-2</v>
      </c>
      <c r="E35" s="271">
        <v>2.0329018906682782E-2</v>
      </c>
      <c r="F35" s="271">
        <v>-6.6046307087942124E-2</v>
      </c>
      <c r="G35" s="271">
        <v>7.7274437714128258E-2</v>
      </c>
      <c r="H35" s="271">
        <v>7.0241253556160052E-2</v>
      </c>
      <c r="I35" s="271">
        <v>0.18029542485414149</v>
      </c>
      <c r="J35" s="271">
        <v>-7.9312247346060807E-2</v>
      </c>
      <c r="K35" s="271">
        <v>0.15107283274482564</v>
      </c>
      <c r="L35" s="271">
        <v>-0.15505427405878763</v>
      </c>
      <c r="M35" s="272">
        <v>-9.6570507367161842E-2</v>
      </c>
      <c r="O35" s="273" t="s">
        <v>355</v>
      </c>
      <c r="P35" s="265">
        <f t="shared" si="1"/>
        <v>0.11270399193374918</v>
      </c>
      <c r="Q35" s="266">
        <f t="shared" si="1"/>
        <v>0.79319531407518007</v>
      </c>
      <c r="R35" s="265">
        <f t="shared" si="1"/>
        <v>7.9051117491190981E-2</v>
      </c>
      <c r="S35" s="265">
        <f t="shared" si="1"/>
        <v>2.0329018906682782E-2</v>
      </c>
      <c r="T35" s="265">
        <f t="shared" si="1"/>
        <v>6.6046307087942124E-2</v>
      </c>
      <c r="U35" s="265">
        <f t="shared" si="1"/>
        <v>7.7274437714128258E-2</v>
      </c>
      <c r="V35" s="265">
        <f t="shared" si="1"/>
        <v>7.0241253556160052E-2</v>
      </c>
      <c r="W35" s="265">
        <f t="shared" si="1"/>
        <v>0.18029542485414149</v>
      </c>
      <c r="X35" s="265">
        <f t="shared" si="1"/>
        <v>7.9312247346060807E-2</v>
      </c>
      <c r="Y35" s="265">
        <f t="shared" si="1"/>
        <v>0.15107283274482564</v>
      </c>
      <c r="Z35" s="265">
        <f t="shared" si="1"/>
        <v>0.15505427405878763</v>
      </c>
      <c r="AA35" s="265">
        <f t="shared" si="1"/>
        <v>9.6570507367161842E-2</v>
      </c>
      <c r="AB35" s="267">
        <f t="shared" si="2"/>
        <v>0.79319531407518007</v>
      </c>
      <c r="AD35" s="273" t="s">
        <v>355</v>
      </c>
      <c r="AE35" s="268"/>
      <c r="AF35" s="269">
        <v>32</v>
      </c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7" t="s">
        <v>31</v>
      </c>
    </row>
    <row r="36" spans="1:43" ht="35" thickTop="1" thickBot="1">
      <c r="A36" s="259" t="s">
        <v>768</v>
      </c>
      <c r="B36" s="274">
        <v>0.2334236598026756</v>
      </c>
      <c r="C36" s="275">
        <v>0.711601925248872</v>
      </c>
      <c r="D36" s="271">
        <v>-8.7314602783959777E-2</v>
      </c>
      <c r="E36" s="271">
        <v>8.3274547957447542E-2</v>
      </c>
      <c r="F36" s="271">
        <v>-0.13796072538152163</v>
      </c>
      <c r="G36" s="271">
        <v>-0.19593323057532511</v>
      </c>
      <c r="H36" s="271">
        <v>7.2584583468817854E-2</v>
      </c>
      <c r="I36" s="271">
        <v>0.17279178859417332</v>
      </c>
      <c r="J36" s="271">
        <v>-5.6566860654560576E-2</v>
      </c>
      <c r="K36" s="271">
        <v>0.15381376256602783</v>
      </c>
      <c r="L36" s="271">
        <v>8.8832374866206709E-2</v>
      </c>
      <c r="M36" s="272">
        <v>0.10178800106266866</v>
      </c>
      <c r="O36" s="273" t="s">
        <v>356</v>
      </c>
      <c r="P36" s="265">
        <f t="shared" si="1"/>
        <v>0.2334236598026756</v>
      </c>
      <c r="Q36" s="266">
        <f t="shared" si="1"/>
        <v>0.711601925248872</v>
      </c>
      <c r="R36" s="265">
        <f t="shared" si="1"/>
        <v>8.7314602783959777E-2</v>
      </c>
      <c r="S36" s="265">
        <f t="shared" si="1"/>
        <v>8.3274547957447542E-2</v>
      </c>
      <c r="T36" s="265">
        <f t="shared" si="1"/>
        <v>0.13796072538152163</v>
      </c>
      <c r="U36" s="265">
        <f t="shared" si="1"/>
        <v>0.19593323057532511</v>
      </c>
      <c r="V36" s="265">
        <f t="shared" si="1"/>
        <v>7.2584583468817854E-2</v>
      </c>
      <c r="W36" s="265">
        <f t="shared" si="1"/>
        <v>0.17279178859417332</v>
      </c>
      <c r="X36" s="265">
        <f t="shared" si="1"/>
        <v>5.6566860654560576E-2</v>
      </c>
      <c r="Y36" s="265">
        <f t="shared" si="1"/>
        <v>0.15381376256602783</v>
      </c>
      <c r="Z36" s="265">
        <f t="shared" si="1"/>
        <v>8.8832374866206709E-2</v>
      </c>
      <c r="AA36" s="265">
        <f t="shared" si="1"/>
        <v>0.10178800106266866</v>
      </c>
      <c r="AB36" s="267">
        <f t="shared" si="2"/>
        <v>0.711601925248872</v>
      </c>
      <c r="AD36" s="273" t="s">
        <v>356</v>
      </c>
      <c r="AE36" s="268"/>
      <c r="AF36" s="269">
        <v>33</v>
      </c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7" t="s">
        <v>32</v>
      </c>
    </row>
    <row r="37" spans="1:43" ht="16" customHeight="1" thickTop="1" thickBot="1">
      <c r="A37" s="259" t="s">
        <v>769</v>
      </c>
      <c r="B37" s="274">
        <v>6.9311224936530386E-2</v>
      </c>
      <c r="C37" s="271">
        <v>0.2571435315041129</v>
      </c>
      <c r="D37" s="271">
        <v>-9.5308603257443641E-2</v>
      </c>
      <c r="E37" s="271">
        <v>9.9341115316013362E-2</v>
      </c>
      <c r="F37" s="271">
        <v>2.4629755009371521E-2</v>
      </c>
      <c r="G37" s="271">
        <v>-1.4554114846289963E-2</v>
      </c>
      <c r="H37" s="275">
        <v>-0.77599564298273593</v>
      </c>
      <c r="I37" s="271">
        <v>-5.8489026708229946E-2</v>
      </c>
      <c r="J37" s="271">
        <v>-1.5460669038859506E-2</v>
      </c>
      <c r="K37" s="271">
        <v>3.5681378974830064E-2</v>
      </c>
      <c r="L37" s="271">
        <v>-9.5003193764502114E-2</v>
      </c>
      <c r="M37" s="272">
        <v>8.8160311873448444E-2</v>
      </c>
      <c r="O37" s="273" t="s">
        <v>357</v>
      </c>
      <c r="P37" s="265">
        <f t="shared" si="1"/>
        <v>6.9311224936530386E-2</v>
      </c>
      <c r="Q37" s="265">
        <f t="shared" si="1"/>
        <v>0.2571435315041129</v>
      </c>
      <c r="R37" s="265">
        <f t="shared" si="1"/>
        <v>9.5308603257443641E-2</v>
      </c>
      <c r="S37" s="265">
        <f t="shared" si="1"/>
        <v>9.9341115316013362E-2</v>
      </c>
      <c r="T37" s="265">
        <f t="shared" si="1"/>
        <v>2.4629755009371521E-2</v>
      </c>
      <c r="U37" s="265">
        <f t="shared" si="1"/>
        <v>1.4554114846289963E-2</v>
      </c>
      <c r="V37" s="266">
        <f t="shared" si="1"/>
        <v>0.77599564298273593</v>
      </c>
      <c r="W37" s="265">
        <f t="shared" si="1"/>
        <v>5.8489026708229946E-2</v>
      </c>
      <c r="X37" s="265">
        <f t="shared" si="1"/>
        <v>1.5460669038859506E-2</v>
      </c>
      <c r="Y37" s="265">
        <f t="shared" si="1"/>
        <v>3.5681378974830064E-2</v>
      </c>
      <c r="Z37" s="265">
        <f t="shared" si="1"/>
        <v>9.5003193764502114E-2</v>
      </c>
      <c r="AA37" s="265">
        <f t="shared" si="1"/>
        <v>8.8160311873448444E-2</v>
      </c>
      <c r="AB37" s="267">
        <f t="shared" si="2"/>
        <v>0.77599564298273593</v>
      </c>
      <c r="AD37" s="273" t="s">
        <v>357</v>
      </c>
      <c r="AE37" s="268"/>
      <c r="AF37" s="268"/>
      <c r="AG37" s="268"/>
      <c r="AH37" s="268"/>
      <c r="AI37" s="268"/>
      <c r="AJ37" s="268"/>
      <c r="AK37" s="269">
        <v>34</v>
      </c>
      <c r="AL37" s="268"/>
      <c r="AM37" s="268"/>
      <c r="AN37" s="268"/>
      <c r="AO37" s="268"/>
      <c r="AP37" s="268"/>
      <c r="AQ37" s="7" t="s">
        <v>34</v>
      </c>
    </row>
    <row r="38" spans="1:43" ht="16" customHeight="1" thickTop="1" thickBot="1">
      <c r="A38" s="259" t="s">
        <v>770</v>
      </c>
      <c r="B38" s="274">
        <v>0.10892591075281312</v>
      </c>
      <c r="C38" s="271">
        <v>-0.10885705344428442</v>
      </c>
      <c r="D38" s="271">
        <v>-0.25707028583804681</v>
      </c>
      <c r="E38" s="271">
        <v>0.23875926890047935</v>
      </c>
      <c r="F38" s="271">
        <v>0.22606255225307459</v>
      </c>
      <c r="G38" s="271">
        <v>0.31721675016838924</v>
      </c>
      <c r="H38" s="271">
        <v>-7.2598721672508415E-2</v>
      </c>
      <c r="I38" s="271">
        <v>0.27031699966156814</v>
      </c>
      <c r="J38" s="271">
        <v>-0.14096319288245865</v>
      </c>
      <c r="K38" s="271">
        <v>0.23328879825881049</v>
      </c>
      <c r="L38" s="275">
        <v>0.50196125284492377</v>
      </c>
      <c r="M38" s="272">
        <v>-8.4802018150695657E-2</v>
      </c>
      <c r="O38" s="273" t="s">
        <v>771</v>
      </c>
      <c r="P38" s="265">
        <f t="shared" si="1"/>
        <v>0.10892591075281312</v>
      </c>
      <c r="Q38" s="265">
        <f t="shared" si="1"/>
        <v>0.10885705344428442</v>
      </c>
      <c r="R38" s="265">
        <f t="shared" si="1"/>
        <v>0.25707028583804681</v>
      </c>
      <c r="S38" s="265">
        <f t="shared" si="1"/>
        <v>0.23875926890047935</v>
      </c>
      <c r="T38" s="265">
        <f t="shared" si="1"/>
        <v>0.22606255225307459</v>
      </c>
      <c r="U38" s="265">
        <f t="shared" si="1"/>
        <v>0.31721675016838924</v>
      </c>
      <c r="V38" s="265">
        <f t="shared" si="1"/>
        <v>7.2598721672508415E-2</v>
      </c>
      <c r="W38" s="265">
        <f t="shared" si="1"/>
        <v>0.27031699966156814</v>
      </c>
      <c r="X38" s="265">
        <f t="shared" si="1"/>
        <v>0.14096319288245865</v>
      </c>
      <c r="Y38" s="265">
        <f t="shared" si="1"/>
        <v>0.23328879825881049</v>
      </c>
      <c r="Z38" s="266">
        <f t="shared" si="1"/>
        <v>0.50196125284492377</v>
      </c>
      <c r="AA38" s="265">
        <f t="shared" si="1"/>
        <v>8.4802018150695657E-2</v>
      </c>
      <c r="AB38" s="267">
        <f t="shared" si="2"/>
        <v>0.50196125284492377</v>
      </c>
      <c r="AD38" s="273" t="s">
        <v>771</v>
      </c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9">
        <v>35</v>
      </c>
      <c r="AP38" s="268"/>
      <c r="AQ38" s="7" t="s">
        <v>35</v>
      </c>
    </row>
    <row r="39" spans="1:43" ht="16" customHeight="1" thickTop="1" thickBot="1">
      <c r="A39" s="259" t="s">
        <v>772</v>
      </c>
      <c r="B39" s="274">
        <v>-0.2058726773824413</v>
      </c>
      <c r="C39" s="271">
        <v>-2.124738211740887E-2</v>
      </c>
      <c r="D39" s="271">
        <v>0.14160361647177405</v>
      </c>
      <c r="E39" s="271">
        <v>-6.3336985632830342E-2</v>
      </c>
      <c r="F39" s="271">
        <v>-4.3993602203124746E-2</v>
      </c>
      <c r="G39" s="271">
        <v>5.5934874375504921E-2</v>
      </c>
      <c r="H39" s="271">
        <v>-0.10909125339606343</v>
      </c>
      <c r="I39" s="275">
        <v>0.63847752714862471</v>
      </c>
      <c r="J39" s="271">
        <v>-3.6128597564360571E-2</v>
      </c>
      <c r="K39" s="271">
        <v>-3.6875003215897026E-2</v>
      </c>
      <c r="L39" s="271">
        <v>-2.7426969713234228E-2</v>
      </c>
      <c r="M39" s="272">
        <v>0.28540722587534756</v>
      </c>
      <c r="O39" s="273" t="s">
        <v>358</v>
      </c>
      <c r="P39" s="265">
        <f t="shared" si="1"/>
        <v>0.2058726773824413</v>
      </c>
      <c r="Q39" s="265">
        <f t="shared" si="1"/>
        <v>2.124738211740887E-2</v>
      </c>
      <c r="R39" s="265">
        <f t="shared" si="1"/>
        <v>0.14160361647177405</v>
      </c>
      <c r="S39" s="265">
        <f t="shared" si="1"/>
        <v>6.3336985632830342E-2</v>
      </c>
      <c r="T39" s="265">
        <f t="shared" si="1"/>
        <v>4.3993602203124746E-2</v>
      </c>
      <c r="U39" s="265">
        <f t="shared" si="1"/>
        <v>5.5934874375504921E-2</v>
      </c>
      <c r="V39" s="265">
        <f t="shared" si="1"/>
        <v>0.10909125339606343</v>
      </c>
      <c r="W39" s="266">
        <f t="shared" si="1"/>
        <v>0.63847752714862471</v>
      </c>
      <c r="X39" s="265">
        <f t="shared" si="1"/>
        <v>3.6128597564360571E-2</v>
      </c>
      <c r="Y39" s="265">
        <f t="shared" si="1"/>
        <v>3.6875003215897026E-2</v>
      </c>
      <c r="Z39" s="265">
        <f t="shared" si="1"/>
        <v>2.7426969713234228E-2</v>
      </c>
      <c r="AA39" s="265">
        <f t="shared" si="1"/>
        <v>0.28540722587534756</v>
      </c>
      <c r="AB39" s="267">
        <f t="shared" si="2"/>
        <v>0.63847752714862471</v>
      </c>
      <c r="AD39" s="273" t="s">
        <v>358</v>
      </c>
      <c r="AE39" s="268"/>
      <c r="AF39" s="268"/>
      <c r="AG39" s="268"/>
      <c r="AH39" s="268"/>
      <c r="AI39" s="268"/>
      <c r="AJ39" s="268"/>
      <c r="AK39" s="268"/>
      <c r="AL39" s="269">
        <v>36</v>
      </c>
      <c r="AM39" s="268"/>
      <c r="AN39" s="268"/>
      <c r="AO39" s="268"/>
      <c r="AP39" s="268"/>
      <c r="AQ39" s="7" t="s">
        <v>36</v>
      </c>
    </row>
    <row r="40" spans="1:43" ht="16" customHeight="1" thickTop="1" thickBot="1">
      <c r="A40" s="259" t="s">
        <v>773</v>
      </c>
      <c r="B40" s="278">
        <v>-0.16837026258558413</v>
      </c>
      <c r="C40" s="279">
        <v>4.8487602407297277E-2</v>
      </c>
      <c r="D40" s="280">
        <v>0.6359468799590281</v>
      </c>
      <c r="E40" s="279">
        <v>2.0918077239089544E-2</v>
      </c>
      <c r="F40" s="279">
        <v>7.6249947137719404E-2</v>
      </c>
      <c r="G40" s="279">
        <v>4.6692316451285576E-3</v>
      </c>
      <c r="H40" s="279">
        <v>-7.4866725696129233E-2</v>
      </c>
      <c r="I40" s="279">
        <v>0.17259901694278282</v>
      </c>
      <c r="J40" s="279">
        <v>-4.0878326078156675E-2</v>
      </c>
      <c r="K40" s="279">
        <v>6.5304794029510685E-2</v>
      </c>
      <c r="L40" s="279">
        <v>-0.25647479713026194</v>
      </c>
      <c r="M40" s="281">
        <v>0.32647386216569868</v>
      </c>
      <c r="O40" s="282" t="s">
        <v>359</v>
      </c>
      <c r="P40" s="265">
        <f t="shared" ref="P40:AA40" si="3">ABS(B40)</f>
        <v>0.16837026258558413</v>
      </c>
      <c r="Q40" s="265">
        <f t="shared" si="3"/>
        <v>4.8487602407297277E-2</v>
      </c>
      <c r="R40" s="266">
        <f t="shared" si="3"/>
        <v>0.6359468799590281</v>
      </c>
      <c r="S40" s="265">
        <f t="shared" si="3"/>
        <v>2.0918077239089544E-2</v>
      </c>
      <c r="T40" s="265">
        <f t="shared" si="3"/>
        <v>7.6249947137719404E-2</v>
      </c>
      <c r="U40" s="265">
        <f t="shared" si="3"/>
        <v>4.6692316451285576E-3</v>
      </c>
      <c r="V40" s="265">
        <f t="shared" si="3"/>
        <v>7.4866725696129233E-2</v>
      </c>
      <c r="W40" s="265">
        <f t="shared" si="3"/>
        <v>0.17259901694278282</v>
      </c>
      <c r="X40" s="265">
        <f t="shared" si="3"/>
        <v>4.0878326078156675E-2</v>
      </c>
      <c r="Y40" s="265">
        <f t="shared" si="3"/>
        <v>6.5304794029510685E-2</v>
      </c>
      <c r="Z40" s="265">
        <f t="shared" si="3"/>
        <v>0.25647479713026194</v>
      </c>
      <c r="AA40" s="265">
        <f t="shared" si="3"/>
        <v>0.32647386216569868</v>
      </c>
      <c r="AB40" s="267">
        <f t="shared" si="2"/>
        <v>0.6359468799590281</v>
      </c>
      <c r="AD40" s="282" t="s">
        <v>359</v>
      </c>
      <c r="AE40" s="268"/>
      <c r="AF40" s="268"/>
      <c r="AG40" s="269">
        <v>37</v>
      </c>
      <c r="AH40" s="268"/>
      <c r="AI40" s="268"/>
      <c r="AJ40" s="268"/>
      <c r="AK40" s="268"/>
      <c r="AL40" s="268"/>
      <c r="AM40" s="268"/>
      <c r="AN40" s="268"/>
      <c r="AO40" s="268"/>
      <c r="AP40" s="268"/>
      <c r="AQ40" s="7" t="s">
        <v>37</v>
      </c>
    </row>
    <row r="41" spans="1:43" ht="14.25" customHeight="1" thickTop="1">
      <c r="A41" s="419" t="s">
        <v>774</v>
      </c>
      <c r="B41" s="419"/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O41" s="420" t="s">
        <v>774</v>
      </c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267"/>
      <c r="AD41" s="420" t="s">
        <v>774</v>
      </c>
      <c r="AE41" s="420"/>
      <c r="AF41" s="420"/>
      <c r="AG41" s="420"/>
      <c r="AH41" s="420"/>
      <c r="AI41" s="420"/>
      <c r="AJ41" s="420"/>
      <c r="AK41" s="420"/>
      <c r="AL41" s="420"/>
      <c r="AM41" s="420"/>
      <c r="AN41" s="420"/>
      <c r="AO41" s="420"/>
      <c r="AP41" s="420"/>
    </row>
    <row r="42" spans="1:43" ht="14.25" customHeight="1">
      <c r="A42" s="420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O42" s="420" t="s">
        <v>775</v>
      </c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267"/>
      <c r="AD42" s="420" t="s">
        <v>775</v>
      </c>
      <c r="AE42" s="420"/>
      <c r="AF42" s="420"/>
      <c r="AG42" s="420"/>
      <c r="AH42" s="420"/>
      <c r="AI42" s="420"/>
      <c r="AJ42" s="420"/>
      <c r="AK42" s="420"/>
      <c r="AL42" s="420"/>
      <c r="AM42" s="420"/>
      <c r="AN42" s="420"/>
      <c r="AO42" s="420"/>
      <c r="AP42" s="420"/>
    </row>
    <row r="43" spans="1:43" ht="14.25" customHeight="1">
      <c r="AE43" s="30">
        <v>9</v>
      </c>
      <c r="AF43" s="30">
        <v>5</v>
      </c>
      <c r="AG43" s="30">
        <v>5</v>
      </c>
      <c r="AH43" s="30">
        <v>3</v>
      </c>
      <c r="AI43" s="30">
        <v>2</v>
      </c>
      <c r="AJ43" s="30">
        <v>2</v>
      </c>
      <c r="AK43" s="30">
        <v>2</v>
      </c>
      <c r="AL43" s="30">
        <v>2</v>
      </c>
      <c r="AM43" s="30">
        <v>2</v>
      </c>
      <c r="AN43" s="30">
        <v>2</v>
      </c>
      <c r="AO43" s="30">
        <v>2</v>
      </c>
      <c r="AP43" s="30">
        <v>1</v>
      </c>
    </row>
  </sheetData>
  <mergeCells count="15">
    <mergeCell ref="A41:M41"/>
    <mergeCell ref="O41:AA41"/>
    <mergeCell ref="AD41:AP41"/>
    <mergeCell ref="A42:M42"/>
    <mergeCell ref="O42:AA42"/>
    <mergeCell ref="AD42:AP42"/>
    <mergeCell ref="A1:M1"/>
    <mergeCell ref="O1:AA1"/>
    <mergeCell ref="AD1:AP1"/>
    <mergeCell ref="A2:A3"/>
    <mergeCell ref="B2:M2"/>
    <mergeCell ref="O2:O3"/>
    <mergeCell ref="P2:AA2"/>
    <mergeCell ref="AD2:AD3"/>
    <mergeCell ref="AE2:AP2"/>
  </mergeCells>
  <conditionalFormatting sqref="P4:AA4">
    <cfRule type="expression" dxfId="1" priority="2">
      <formula>qAB=AB4</formula>
    </cfRule>
  </conditionalFormatting>
  <conditionalFormatting sqref="AE4:AP4">
    <cfRule type="expression" dxfId="0" priority="1">
      <formula>qAB=AQ4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Rankings</vt:lpstr>
      <vt:lpstr>IndicadoresMpales</vt:lpstr>
      <vt:lpstr>ComparativoComp</vt:lpstr>
      <vt:lpstr>base porcentajes</vt:lpstr>
      <vt:lpstr>variables</vt:lpstr>
      <vt:lpstr>Correlacion</vt:lpstr>
      <vt:lpstr>ultimos ajustes</vt:lpstr>
      <vt:lpstr>Indicadores</vt:lpstr>
      <vt:lpstr>rotacion</vt:lpstr>
      <vt:lpstr>Varianzaexplicada</vt:lpstr>
      <vt:lpstr>comunalidades</vt:lpstr>
      <vt:lpstr>Sector municipios</vt:lpstr>
      <vt:lpstr>INDICE por sector</vt:lpstr>
      <vt:lpstr>INDICE promedios</vt:lpstr>
      <vt:lpstr>Análisis DOFA por sector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Dictaminador 1</cp:lastModifiedBy>
  <dcterms:created xsi:type="dcterms:W3CDTF">2013-06-11T18:45:24Z</dcterms:created>
  <dcterms:modified xsi:type="dcterms:W3CDTF">2015-05-08T19:48:16Z</dcterms:modified>
</cp:coreProperties>
</file>